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17A26F14-4ACA-41DA-BF7C-92619E538813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</externalReferences>
  <calcPr calcId="181029"/>
</workbook>
</file>

<file path=xl/calcChain.xml><?xml version="1.0" encoding="utf-8"?>
<calcChain xmlns="http://schemas.openxmlformats.org/spreadsheetml/2006/main">
  <c r="H17" i="9" l="1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P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P5" i="5"/>
  <c r="P4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3" i="1" s="1"/>
  <c r="T11" i="11"/>
  <c r="L5" i="1" s="1"/>
  <c r="T10" i="11"/>
  <c r="L7" i="1" s="1"/>
  <c r="T9" i="11"/>
  <c r="L11" i="1" s="1"/>
  <c r="T8" i="11"/>
  <c r="L12" i="1" s="1"/>
  <c r="T7" i="11"/>
  <c r="L8" i="1" s="1"/>
  <c r="T6" i="11"/>
  <c r="L9" i="1" s="1"/>
  <c r="T5" i="11"/>
  <c r="L10" i="1" s="1"/>
  <c r="T4" i="11"/>
  <c r="L6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9" i="1" s="1"/>
  <c r="T9" i="10"/>
  <c r="K11" i="1" s="1"/>
  <c r="T8" i="10"/>
  <c r="K12" i="1" s="1"/>
  <c r="T11" i="10"/>
  <c r="K5" i="1" s="1"/>
  <c r="T12" i="10"/>
  <c r="K13" i="1" s="1"/>
  <c r="T12" i="5"/>
  <c r="H13" i="1" s="1"/>
  <c r="T5" i="5"/>
  <c r="H10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9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2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7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7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8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8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9" i="1" s="1"/>
  <c r="X23" i="6"/>
  <c r="I15" i="1" s="1"/>
  <c r="V23" i="6"/>
  <c r="I14" i="1" s="1"/>
  <c r="T23" i="6"/>
  <c r="I13" i="1" s="1"/>
  <c r="R23" i="6"/>
  <c r="I5" i="1" s="1"/>
  <c r="P23" i="6"/>
  <c r="I7" i="1" s="1"/>
  <c r="N23" i="6"/>
  <c r="I11" i="1" s="1"/>
  <c r="L23" i="6"/>
  <c r="I12" i="1" s="1"/>
  <c r="J23" i="6"/>
  <c r="I8" i="1" s="1"/>
  <c r="F23" i="6"/>
  <c r="I10" i="1" s="1"/>
  <c r="D23" i="6"/>
  <c r="I6" i="1" s="1"/>
  <c r="T5" i="10"/>
  <c r="K10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7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2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T8" i="2"/>
  <c r="E11" i="1" s="1"/>
  <c r="I6" i="9" l="1"/>
  <c r="L6" i="9" s="1"/>
  <c r="J9" i="1" s="1"/>
  <c r="I12" i="9"/>
  <c r="L12" i="9" s="1"/>
  <c r="J13" i="1" s="1"/>
  <c r="I7" i="9"/>
  <c r="L7" i="9" s="1"/>
  <c r="J8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10" i="1" s="1"/>
  <c r="L15" i="9"/>
  <c r="J16" i="1" s="1"/>
  <c r="M16" i="1" s="1"/>
  <c r="T10" i="2"/>
  <c r="E5" i="1" s="1"/>
  <c r="T9" i="2"/>
  <c r="E7" i="1" s="1"/>
  <c r="T11" i="2"/>
  <c r="E13" i="1" s="1"/>
  <c r="T7" i="2"/>
  <c r="E12" i="1" s="1"/>
  <c r="T3" i="2"/>
  <c r="E6" i="1" s="1"/>
  <c r="O16" i="1" l="1"/>
  <c r="T5" i="2" l="1"/>
  <c r="E9" i="1" s="1"/>
  <c r="T4" i="2" l="1"/>
  <c r="E10" i="1" s="1"/>
  <c r="T6" i="2" l="1"/>
  <c r="E8" i="1" s="1"/>
  <c r="T10" i="3" l="1"/>
  <c r="F5" i="1" s="1"/>
  <c r="T5" i="3"/>
  <c r="F9" i="1" s="1"/>
  <c r="T9" i="3"/>
  <c r="F7" i="1" s="1"/>
  <c r="T7" i="3"/>
  <c r="F12" i="1" s="1"/>
  <c r="T11" i="3"/>
  <c r="F13" i="1" s="1"/>
  <c r="T6" i="3"/>
  <c r="F8" i="1" s="1"/>
  <c r="T8" i="3"/>
  <c r="F11" i="1" s="1"/>
  <c r="T4" i="3"/>
  <c r="F10" i="1" s="1"/>
  <c r="T3" i="3"/>
  <c r="F6" i="1" s="1"/>
  <c r="T5" i="4" l="1"/>
  <c r="G9" i="1" s="1"/>
  <c r="M9" i="1" s="1"/>
  <c r="T6" i="4"/>
  <c r="G8" i="1" s="1"/>
  <c r="M8" i="1" s="1"/>
  <c r="T8" i="4"/>
  <c r="G11" i="1" s="1"/>
  <c r="M11" i="1" s="1"/>
  <c r="T9" i="4"/>
  <c r="G7" i="1" s="1"/>
  <c r="M7" i="1" s="1"/>
  <c r="T4" i="4"/>
  <c r="G10" i="1" s="1"/>
  <c r="M10" i="1" s="1"/>
  <c r="T10" i="4"/>
  <c r="G5" i="1" s="1"/>
  <c r="M5" i="1" s="1"/>
  <c r="T7" i="4"/>
  <c r="G12" i="1" s="1"/>
  <c r="M12" i="1" s="1"/>
  <c r="T11" i="4"/>
  <c r="G13" i="1" s="1"/>
  <c r="M13" i="1" s="1"/>
  <c r="T3" i="4"/>
  <c r="G6" i="1" s="1"/>
  <c r="M6" i="1" s="1"/>
  <c r="O8" i="1" l="1"/>
  <c r="O10" i="1"/>
  <c r="O6" i="1"/>
  <c r="O11" i="1"/>
  <c r="O9" i="1"/>
  <c r="O12" i="1"/>
  <c r="O14" i="1"/>
  <c r="O13" i="1"/>
  <c r="O15" i="1"/>
  <c r="O7" i="1"/>
</calcChain>
</file>

<file path=xl/sharedStrings.xml><?xml version="1.0" encoding="utf-8"?>
<sst xmlns="http://schemas.openxmlformats.org/spreadsheetml/2006/main" count="261" uniqueCount="118">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</sst>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35</v>
          </cell>
        </row>
      </sheetData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9" sqref="M9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38</v>
      </c>
      <c r="E5" s="36">
        <f>Ergebnispunkte!$T$10</f>
        <v>600</v>
      </c>
      <c r="F5" s="36">
        <f>Mannschaftspunkte!$T$10</f>
        <v>1500</v>
      </c>
      <c r="G5" s="36">
        <f>Spieltagsbonuspunkte!$T$10</f>
        <v>100</v>
      </c>
      <c r="H5" s="36">
        <f>Trainerwechsel!$T$11</f>
        <v>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>SUM(E5:L5)</f>
        <v>2200</v>
      </c>
      <c r="O5" s="38"/>
    </row>
    <row r="6" spans="1:15" x14ac:dyDescent="0.2">
      <c r="A6" s="33">
        <v>2</v>
      </c>
      <c r="C6" s="34">
        <v>6</v>
      </c>
      <c r="D6" s="41" t="s">
        <v>21</v>
      </c>
      <c r="E6" s="36">
        <f>Ergebnispunkte!$T$3</f>
        <v>480</v>
      </c>
      <c r="F6" s="36">
        <f>Mannschaftspunkte!$T$3</f>
        <v>1460</v>
      </c>
      <c r="G6" s="36">
        <f>Spieltagsbonuspunkte!$T$3</f>
        <v>50</v>
      </c>
      <c r="H6" s="39">
        <f>Trainerwechsel!$T$4</f>
        <v>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>SUM(E6:L6)</f>
        <v>1990</v>
      </c>
      <c r="O6" s="38">
        <f t="shared" ref="O6:O13" si="0">M6-M5</f>
        <v>-210</v>
      </c>
    </row>
    <row r="7" spans="1:15" x14ac:dyDescent="0.2">
      <c r="A7" s="33">
        <v>3</v>
      </c>
      <c r="C7" s="34">
        <v>2</v>
      </c>
      <c r="D7" s="35" t="s">
        <v>29</v>
      </c>
      <c r="E7" s="36">
        <f>Ergebnispunkte!$T$9</f>
        <v>440</v>
      </c>
      <c r="F7" s="36">
        <f>Mannschaftspunkte!$T$9</f>
        <v>1475</v>
      </c>
      <c r="G7" s="36">
        <f>Spieltagsbonuspunkte!$T$9</f>
        <v>0</v>
      </c>
      <c r="H7" s="39">
        <f>Trainerwechsel!$T$10</f>
        <v>0</v>
      </c>
      <c r="I7" s="36">
        <f>Abschlusstabelle!$P$23</f>
        <v>0</v>
      </c>
      <c r="J7" s="36">
        <f>'Saisonpunkte-Extras'!$L$10</f>
        <v>0</v>
      </c>
      <c r="K7" s="39">
        <f>'Aufsteiger in die Bundesliga'!$T$10</f>
        <v>0</v>
      </c>
      <c r="L7" s="39">
        <f>'Absteiger in die Regionalliga'!$T$10</f>
        <v>0</v>
      </c>
      <c r="M7" s="37">
        <f>SUM(E7:L7)</f>
        <v>1915</v>
      </c>
      <c r="O7" s="38">
        <f t="shared" si="0"/>
        <v>-75</v>
      </c>
    </row>
    <row r="8" spans="1:15" x14ac:dyDescent="0.2">
      <c r="A8" s="40">
        <v>4</v>
      </c>
      <c r="C8" s="34">
        <v>3</v>
      </c>
      <c r="D8" s="35" t="s">
        <v>25</v>
      </c>
      <c r="E8" s="36">
        <f>Ergebnispunkte!$T$6</f>
        <v>480</v>
      </c>
      <c r="F8" s="36">
        <f>Mannschaftspunkte!$T$6</f>
        <v>1350</v>
      </c>
      <c r="G8" s="36">
        <f>Spieltagsbonuspunkte!$T$6</f>
        <v>0</v>
      </c>
      <c r="H8" s="39">
        <f>Trainerwechsel!$T$7</f>
        <v>0</v>
      </c>
      <c r="I8" s="36">
        <f>Abschlusstabelle!$J$23</f>
        <v>0</v>
      </c>
      <c r="J8" s="36">
        <f>'Saisonpunkte-Extras'!$L$7</f>
        <v>0</v>
      </c>
      <c r="K8" s="39">
        <f>'Aufsteiger in die Bundesliga'!$T$7</f>
        <v>0</v>
      </c>
      <c r="L8" s="39">
        <f>'Absteiger in die Regionalliga'!$T$7</f>
        <v>0</v>
      </c>
      <c r="M8" s="37">
        <f>SUM(E8:L8)</f>
        <v>1830</v>
      </c>
      <c r="O8" s="38">
        <f t="shared" si="0"/>
        <v>-85</v>
      </c>
    </row>
    <row r="9" spans="1:15" x14ac:dyDescent="0.2">
      <c r="A9" s="40">
        <v>5</v>
      </c>
      <c r="C9" s="34">
        <v>7</v>
      </c>
      <c r="D9" s="35" t="s">
        <v>46</v>
      </c>
      <c r="E9" s="36">
        <f>Ergebnispunkte!$T$5</f>
        <v>480</v>
      </c>
      <c r="F9" s="36">
        <f>Mannschaftspunkte!$T$5</f>
        <v>1320</v>
      </c>
      <c r="G9" s="36">
        <f>Spieltagsbonuspunkte!$T$5</f>
        <v>0</v>
      </c>
      <c r="H9" s="39">
        <f>Trainerwechsel!$T$6</f>
        <v>0</v>
      </c>
      <c r="I9" s="36">
        <f>Abschlusstabelle!$H$23</f>
        <v>0</v>
      </c>
      <c r="J9" s="36">
        <f>'Saisonpunkte-Extras'!$L$6</f>
        <v>0</v>
      </c>
      <c r="K9" s="39">
        <f>'Aufsteiger in die Bundesliga'!$T$6</f>
        <v>0</v>
      </c>
      <c r="L9" s="39">
        <f>'Absteiger in die Regionalliga'!$T$6</f>
        <v>0</v>
      </c>
      <c r="M9" s="37">
        <f>SUM(E9:L9)</f>
        <v>1800</v>
      </c>
      <c r="O9" s="38">
        <f t="shared" si="0"/>
        <v>-30</v>
      </c>
    </row>
    <row r="10" spans="1:15" x14ac:dyDescent="0.2">
      <c r="A10" s="40">
        <v>6</v>
      </c>
      <c r="C10" s="34">
        <v>8</v>
      </c>
      <c r="D10" s="35" t="s">
        <v>22</v>
      </c>
      <c r="E10" s="36">
        <f>Ergebnispunkte!$T$4</f>
        <v>380</v>
      </c>
      <c r="F10" s="36">
        <f>Mannschaftspunkte!$T$4</f>
        <v>1370</v>
      </c>
      <c r="G10" s="36">
        <f>Spieltagsbonuspunkte!$T$4</f>
        <v>0</v>
      </c>
      <c r="H10" s="39">
        <f>Trainerwechsel!$T$5</f>
        <v>0</v>
      </c>
      <c r="I10" s="36">
        <f>Abschlusstabelle!$F$23</f>
        <v>0</v>
      </c>
      <c r="J10" s="36">
        <f>'Saisonpunkte-Extras'!$L$5</f>
        <v>0</v>
      </c>
      <c r="K10" s="39">
        <f>'Aufsteiger in die Bundesliga'!$T$5</f>
        <v>0</v>
      </c>
      <c r="L10" s="39">
        <f>'Absteiger in die Regionalliga'!$T$5</f>
        <v>0</v>
      </c>
      <c r="M10" s="37">
        <f>SUM(E10:L10)</f>
        <v>1750</v>
      </c>
      <c r="O10" s="38">
        <f t="shared" si="0"/>
        <v>-50</v>
      </c>
    </row>
    <row r="11" spans="1:15" x14ac:dyDescent="0.2">
      <c r="A11" s="40">
        <v>7</v>
      </c>
      <c r="C11" s="34">
        <v>5</v>
      </c>
      <c r="D11" s="35" t="s">
        <v>27</v>
      </c>
      <c r="E11" s="36">
        <f>Ergebnispunkte!$T$8</f>
        <v>400</v>
      </c>
      <c r="F11" s="36">
        <f>Mannschaftspunkte!$T$8</f>
        <v>1265</v>
      </c>
      <c r="G11" s="36">
        <f>Spieltagsbonuspunkte!$T$8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>SUM(E11:L11)</f>
        <v>1665</v>
      </c>
      <c r="O11" s="38">
        <f t="shared" si="0"/>
        <v>-85</v>
      </c>
    </row>
    <row r="12" spans="1:15" x14ac:dyDescent="0.2">
      <c r="A12" s="40">
        <v>8</v>
      </c>
      <c r="C12" s="34">
        <v>4</v>
      </c>
      <c r="D12" s="35" t="s">
        <v>26</v>
      </c>
      <c r="E12" s="36">
        <f>Ergebnispunkte!$T$7</f>
        <v>400</v>
      </c>
      <c r="F12" s="36">
        <f>Mannschaftspunkte!$T$7</f>
        <v>1225</v>
      </c>
      <c r="G12" s="36">
        <f>Spieltagsbonuspunkte!$T$7</f>
        <v>0</v>
      </c>
      <c r="H12" s="39">
        <f>Trainerwechsel!$T$8</f>
        <v>0</v>
      </c>
      <c r="I12" s="36">
        <f>Abschlusstabelle!$L$23</f>
        <v>0</v>
      </c>
      <c r="J12" s="36">
        <f>'Saisonpunkte-Extras'!$L$8</f>
        <v>0</v>
      </c>
      <c r="K12" s="39">
        <f>'Aufsteiger in die Bundesliga'!$T$8</f>
        <v>0</v>
      </c>
      <c r="L12" s="39">
        <f>'Absteiger in die Regionalliga'!$T$8</f>
        <v>0</v>
      </c>
      <c r="M12" s="37">
        <f>SUM(E12:L12)</f>
        <v>1625</v>
      </c>
      <c r="O12" s="38">
        <f t="shared" si="0"/>
        <v>-40</v>
      </c>
    </row>
    <row r="13" spans="1:15" x14ac:dyDescent="0.2">
      <c r="A13" s="40">
        <v>9</v>
      </c>
      <c r="C13" s="34">
        <v>9</v>
      </c>
      <c r="D13" s="35" t="s">
        <v>28</v>
      </c>
      <c r="E13" s="36">
        <f>Ergebnispunkte!$T$11</f>
        <v>380</v>
      </c>
      <c r="F13" s="36">
        <f>Mannschaftspunkte!$T$11</f>
        <v>1165</v>
      </c>
      <c r="G13" s="36">
        <f>Spieltagsbonuspunkte!$T$11</f>
        <v>0</v>
      </c>
      <c r="H13" s="39">
        <f>Trainerwechsel!$T$12</f>
        <v>0</v>
      </c>
      <c r="I13" s="36">
        <f>Abschlusstabelle!$T$23</f>
        <v>0</v>
      </c>
      <c r="J13" s="36">
        <f>'Saisonpunkte-Extras'!$L$12</f>
        <v>0</v>
      </c>
      <c r="K13" s="39">
        <f>'Aufsteiger in die Bundesliga'!$T$12</f>
        <v>0</v>
      </c>
      <c r="L13" s="39">
        <f>'Absteiger in die Regionalliga'!$T$12</f>
        <v>0</v>
      </c>
      <c r="M13" s="37">
        <f>SUM(E13:L13)</f>
        <v>1545</v>
      </c>
      <c r="O13" s="38">
        <f t="shared" si="0"/>
        <v>-80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-1625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-1545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9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480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380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480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480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400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400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440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600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380</v>
      </c>
    </row>
    <row r="12" spans="1:20" ht="12.75" x14ac:dyDescent="0.15">
      <c r="A12" s="165" t="s">
        <v>60</v>
      </c>
      <c r="B12" s="147"/>
      <c r="C12" s="146">
        <f>[4]Ergebnistipps!$W$29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1460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1370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1320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1350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1225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1265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1475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1500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1165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50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0</v>
      </c>
    </row>
    <row r="12" spans="1:20" ht="12.75" x14ac:dyDescent="0.15">
      <c r="A12" s="165" t="s">
        <v>60</v>
      </c>
      <c r="B12" s="147"/>
      <c r="C12" s="146">
        <f>'[4]Zusammenfassung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85">
        <f>SUM(B2:S2)</f>
        <v>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$IP2</f>
        <v>0</v>
      </c>
      <c r="Q4" s="179"/>
      <c r="R4" s="179"/>
      <c r="S4" s="179"/>
      <c r="T4" s="89">
        <f t="shared" ref="T4:T14" si="0">SUM(B4:S4)</f>
        <v>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$IP3</f>
        <v>0</v>
      </c>
      <c r="Q5" s="212">
        <f>$Q$2</f>
        <v>0</v>
      </c>
      <c r="R5" s="179"/>
      <c r="S5" s="179"/>
      <c r="T5" s="89">
        <f t="shared" si="0"/>
        <v>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$IP4</f>
        <v>0</v>
      </c>
      <c r="Q6" s="212">
        <f>$Q$2</f>
        <v>0</v>
      </c>
      <c r="R6" s="179"/>
      <c r="S6" s="179"/>
      <c r="T6" s="89">
        <f t="shared" si="0"/>
        <v>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0</v>
      </c>
      <c r="Q10" s="212">
        <f>$Q$2</f>
        <v>0</v>
      </c>
      <c r="R10" s="179"/>
      <c r="S10" s="179"/>
      <c r="T10" s="89">
        <f t="shared" si="0"/>
        <v>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0</v>
      </c>
      <c r="Q11" s="212">
        <f>$Q$2</f>
        <v>0</v>
      </c>
      <c r="R11" s="179"/>
      <c r="S11" s="179"/>
      <c r="T11" s="89">
        <f t="shared" si="0"/>
        <v>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0</v>
      </c>
      <c r="Q12" s="212">
        <f>$Q$2</f>
        <v>0</v>
      </c>
      <c r="R12" s="179"/>
      <c r="S12" s="179"/>
      <c r="T12" s="89">
        <f t="shared" si="0"/>
        <v>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/>
      <c r="C16" s="240"/>
      <c r="D16" s="240"/>
      <c r="E16" s="241"/>
      <c r="F16" s="241"/>
      <c r="G16" s="241"/>
      <c r="H16" s="241"/>
      <c r="I16" s="241"/>
      <c r="J16" s="241"/>
      <c r="K16" s="5" t="s">
        <v>69</v>
      </c>
      <c r="L16" s="241"/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5" t="s">
        <v>69</v>
      </c>
      <c r="L17" s="241"/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5" t="s">
        <v>69</v>
      </c>
      <c r="L18" s="241"/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5" t="s">
        <v>69</v>
      </c>
      <c r="L19" s="241"/>
      <c r="M19" s="241"/>
      <c r="N19" s="241"/>
      <c r="O19" s="241"/>
      <c r="P19" s="241"/>
      <c r="Q19" s="241"/>
      <c r="U19" s="240"/>
      <c r="V19" s="240"/>
      <c r="W19" s="240"/>
      <c r="X19" s="240"/>
    </row>
    <row r="20" spans="1:24" x14ac:dyDescent="0.15">
      <c r="A20" s="5" t="s">
        <v>73</v>
      </c>
      <c r="B20" s="240"/>
      <c r="C20" s="240"/>
      <c r="D20" s="240"/>
      <c r="E20" s="240"/>
      <c r="F20" s="240"/>
      <c r="G20" s="240"/>
      <c r="H20" s="240"/>
      <c r="I20" s="240"/>
      <c r="J20" s="240"/>
      <c r="K20" s="5" t="s">
        <v>69</v>
      </c>
      <c r="L20" s="240"/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5" t="s">
        <v>75</v>
      </c>
      <c r="L21" s="240"/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[3]Auswertung!$I$10+65</f>
        <v>100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9" sqref="M9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Santos Fernandes</cp:lastModifiedBy>
  <cp:lastPrinted>2023-09-05T11:48:34Z</cp:lastPrinted>
  <dcterms:created xsi:type="dcterms:W3CDTF">2001-07-27T22:51:21Z</dcterms:created>
  <dcterms:modified xsi:type="dcterms:W3CDTF">2023-09-05T11:48:38Z</dcterms:modified>
</cp:coreProperties>
</file>