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FE326FF2-96D1-4047-A202-03142D1CF9EF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81029"/>
</workbook>
</file>

<file path=xl/calcChain.xml><?xml version="1.0" encoding="utf-8"?>
<calcChain xmlns="http://schemas.openxmlformats.org/spreadsheetml/2006/main">
  <c r="H17" i="9" l="1"/>
  <c r="P9" i="4"/>
  <c r="P11" i="4"/>
  <c r="P10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N11" i="4"/>
  <c r="N10" i="4"/>
  <c r="N9" i="4"/>
  <c r="N8" i="4"/>
  <c r="N7" i="4"/>
  <c r="N6" i="4"/>
  <c r="N5" i="4"/>
  <c r="N4" i="4"/>
  <c r="N3" i="4"/>
  <c r="N11" i="3"/>
  <c r="N10" i="3"/>
  <c r="N9" i="3"/>
  <c r="N8" i="3"/>
  <c r="N7" i="3"/>
  <c r="N6" i="3"/>
  <c r="N5" i="3"/>
  <c r="N4" i="3"/>
  <c r="N3" i="3"/>
  <c r="N11" i="2"/>
  <c r="N10" i="2"/>
  <c r="N9" i="2"/>
  <c r="N8" i="2"/>
  <c r="N7" i="2"/>
  <c r="N6" i="2"/>
  <c r="N5" i="2"/>
  <c r="N4" i="2"/>
  <c r="N3" i="2"/>
  <c r="M9" i="4"/>
  <c r="M11" i="4"/>
  <c r="M3" i="4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6" i="1" s="1"/>
  <c r="T10" i="11"/>
  <c r="L12" i="1" s="1"/>
  <c r="T9" i="11"/>
  <c r="L11" i="1" s="1"/>
  <c r="T8" i="11"/>
  <c r="L13" i="1" s="1"/>
  <c r="T7" i="11"/>
  <c r="L10" i="1" s="1"/>
  <c r="T6" i="11"/>
  <c r="L5" i="1" s="1"/>
  <c r="T5" i="11"/>
  <c r="L9" i="1" s="1"/>
  <c r="T4" i="11"/>
  <c r="L7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5" i="1" s="1"/>
  <c r="T9" i="10"/>
  <c r="K11" i="1" s="1"/>
  <c r="T8" i="10"/>
  <c r="K13" i="1" s="1"/>
  <c r="T11" i="10"/>
  <c r="K6" i="1" s="1"/>
  <c r="T12" i="10"/>
  <c r="K8" i="1" s="1"/>
  <c r="T12" i="5"/>
  <c r="H8" i="1" s="1"/>
  <c r="T5" i="5"/>
  <c r="H9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6" i="1" s="1"/>
  <c r="P23" i="6"/>
  <c r="I12" i="1" s="1"/>
  <c r="N23" i="6"/>
  <c r="I11" i="1" s="1"/>
  <c r="L23" i="6"/>
  <c r="I13" i="1" s="1"/>
  <c r="J23" i="6"/>
  <c r="I10" i="1" s="1"/>
  <c r="F23" i="6"/>
  <c r="I9" i="1" s="1"/>
  <c r="D23" i="6"/>
  <c r="I7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F10" i="2" l="1"/>
  <c r="F9" i="2"/>
  <c r="F11" i="2"/>
  <c r="F7" i="2"/>
  <c r="F3" i="2"/>
  <c r="F5" i="2" l="1"/>
  <c r="F4" i="2" l="1"/>
  <c r="F6" i="2" l="1"/>
  <c r="F10" i="3" l="1"/>
  <c r="F5" i="3"/>
  <c r="F9" i="3"/>
  <c r="F7" i="3"/>
  <c r="F11" i="3"/>
  <c r="F6" i="3"/>
  <c r="F8" i="3"/>
  <c r="F4" i="3"/>
  <c r="F3" i="3"/>
  <c r="F5" i="4" l="1"/>
  <c r="F6" i="4"/>
  <c r="F8" i="4"/>
  <c r="F9" i="4"/>
  <c r="F4" i="4"/>
  <c r="F10" i="4"/>
  <c r="F7" i="4"/>
  <c r="F11" i="4"/>
  <c r="F3" i="4"/>
  <c r="O8" i="2" l="1"/>
  <c r="T8" i="2" s="1"/>
  <c r="E11" i="1" s="1"/>
  <c r="O10" i="2" l="1"/>
  <c r="T10" i="2" s="1"/>
  <c r="E6" i="1" s="1"/>
  <c r="O9" i="2"/>
  <c r="T9" i="2" s="1"/>
  <c r="E12" i="1" s="1"/>
  <c r="O11" i="2"/>
  <c r="T11" i="2" s="1"/>
  <c r="E8" i="1" s="1"/>
  <c r="O7" i="2"/>
  <c r="T7" i="2" s="1"/>
  <c r="E13" i="1" s="1"/>
  <c r="O3" i="2"/>
  <c r="T3" i="2" s="1"/>
  <c r="E7" i="1" s="1"/>
  <c r="O5" i="2" l="1"/>
  <c r="T5" i="2" s="1"/>
  <c r="E5" i="1" s="1"/>
  <c r="O4" i="2" l="1"/>
  <c r="T4" i="2" s="1"/>
  <c r="E9" i="1" s="1"/>
  <c r="O6" i="2" l="1"/>
  <c r="T6" i="2" s="1"/>
  <c r="E10" i="1" s="1"/>
  <c r="O10" i="3" l="1"/>
  <c r="T10" i="3" s="1"/>
  <c r="F6" i="1" s="1"/>
  <c r="O5" i="3"/>
  <c r="T5" i="3" s="1"/>
  <c r="F5" i="1" s="1"/>
  <c r="O9" i="3"/>
  <c r="T9" i="3" s="1"/>
  <c r="F12" i="1" s="1"/>
  <c r="O7" i="3"/>
  <c r="T7" i="3" s="1"/>
  <c r="F13" i="1" s="1"/>
  <c r="O11" i="3"/>
  <c r="T11" i="3" s="1"/>
  <c r="F8" i="1" s="1"/>
  <c r="O6" i="3"/>
  <c r="T6" i="3" s="1"/>
  <c r="F10" i="1" s="1"/>
  <c r="O8" i="3"/>
  <c r="T8" i="3" s="1"/>
  <c r="F11" i="1" s="1"/>
  <c r="O4" i="3"/>
  <c r="T4" i="3" s="1"/>
  <c r="F9" i="1" s="1"/>
  <c r="O3" i="3"/>
  <c r="T3" i="3" s="1"/>
  <c r="F7" i="1" s="1"/>
  <c r="O5" i="4" l="1"/>
  <c r="T5" i="4" s="1"/>
  <c r="G5" i="1" s="1"/>
  <c r="M5" i="1" s="1"/>
  <c r="O6" i="4"/>
  <c r="T6" i="4" s="1"/>
  <c r="G10" i="1" s="1"/>
  <c r="M10" i="1" s="1"/>
  <c r="O8" i="4"/>
  <c r="T8" i="4" s="1"/>
  <c r="G11" i="1" s="1"/>
  <c r="M11" i="1" s="1"/>
  <c r="O9" i="4"/>
  <c r="T9" i="4" s="1"/>
  <c r="G12" i="1" s="1"/>
  <c r="M12" i="1" s="1"/>
  <c r="O4" i="4"/>
  <c r="T4" i="4" s="1"/>
  <c r="G9" i="1" s="1"/>
  <c r="M9" i="1" s="1"/>
  <c r="O10" i="4"/>
  <c r="T10" i="4" s="1"/>
  <c r="G6" i="1" s="1"/>
  <c r="M6" i="1" s="1"/>
  <c r="O7" i="4"/>
  <c r="T7" i="4" s="1"/>
  <c r="G13" i="1" s="1"/>
  <c r="M13" i="1" s="1"/>
  <c r="O11" i="4"/>
  <c r="T11" i="4" s="1"/>
  <c r="G8" i="1" s="1"/>
  <c r="M8" i="1" s="1"/>
  <c r="O3" i="4"/>
  <c r="T3" i="4" s="1"/>
  <c r="G7" i="1" s="1"/>
  <c r="M7" i="1" s="1"/>
  <c r="O6" i="1" l="1"/>
  <c r="O8" i="1"/>
  <c r="O11" i="1"/>
  <c r="O7" i="1"/>
  <c r="O15" i="1"/>
  <c r="O13" i="1"/>
  <c r="O14" i="1"/>
  <c r="O12" i="1"/>
  <c r="O10" i="1"/>
  <c r="O9" i="1"/>
</calcChain>
</file>

<file path=xl/sharedStrings.xml><?xml version="1.0" encoding="utf-8"?>
<sst xmlns="http://schemas.openxmlformats.org/spreadsheetml/2006/main" count="279" uniqueCount="128">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</sst>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20</v>
          </cell>
        </row>
      </sheetData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29</v>
          </cell>
        </row>
      </sheetData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2060</v>
      </c>
      <c r="F5" s="36">
        <f>Mannschaftspunkte!$T$5</f>
        <v>6260</v>
      </c>
      <c r="G5" s="36">
        <f>Spieltagsbonuspunkte!$T$5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8620</v>
      </c>
      <c r="O5" s="38"/>
    </row>
    <row r="6" spans="1:15" x14ac:dyDescent="0.2">
      <c r="A6" s="33">
        <v>2</v>
      </c>
      <c r="C6" s="34">
        <v>3</v>
      </c>
      <c r="D6" s="35" t="s">
        <v>38</v>
      </c>
      <c r="E6" s="36">
        <f>Ergebnispunkte!$T$10</f>
        <v>2000</v>
      </c>
      <c r="F6" s="36">
        <f>Mannschaftspunkte!$T$10</f>
        <v>5960</v>
      </c>
      <c r="G6" s="36">
        <f>Spieltagsbonuspunkte!$T$10</f>
        <v>250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8310</v>
      </c>
      <c r="O6" s="38">
        <f t="shared" ref="O6:O13" si="0">M6-M5</f>
        <v>-310</v>
      </c>
    </row>
    <row r="7" spans="1:15" x14ac:dyDescent="0.2">
      <c r="A7" s="33">
        <v>3</v>
      </c>
      <c r="C7" s="34">
        <v>2</v>
      </c>
      <c r="D7" s="41" t="s">
        <v>21</v>
      </c>
      <c r="E7" s="36">
        <f>Ergebnispunkte!$T$3</f>
        <v>1900</v>
      </c>
      <c r="F7" s="36">
        <f>Mannschaftspunkte!$T$3</f>
        <v>6130</v>
      </c>
      <c r="G7" s="36">
        <f>Spieltagsbonuspunkte!$T$3</f>
        <v>150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>SUM(E7:L7)</f>
        <v>8280</v>
      </c>
      <c r="O7" s="38">
        <f t="shared" si="0"/>
        <v>-30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Ergebnispunkte!$T$11</f>
        <v>1980</v>
      </c>
      <c r="F8" s="36">
        <f>Mannschaftspunkte!$T$11</f>
        <v>5810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7990</v>
      </c>
      <c r="O8" s="38">
        <f t="shared" si="0"/>
        <v>-290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1960</v>
      </c>
      <c r="F9" s="36">
        <f>Mannschaftspunkte!$T$4</f>
        <v>5820</v>
      </c>
      <c r="G9" s="36">
        <f>Spieltagsbonuspunkte!$T$4</f>
        <v>50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7930</v>
      </c>
      <c r="O9" s="38">
        <f t="shared" si="0"/>
        <v>-60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Ergebnispunkte!$T$6</f>
        <v>1920</v>
      </c>
      <c r="F10" s="36">
        <f>Mannschaftspunkte!$T$6</f>
        <v>5485</v>
      </c>
      <c r="G10" s="36">
        <f>Spieltagsbonuspunkte!$T$6</f>
        <v>50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7455</v>
      </c>
      <c r="O10" s="38">
        <f t="shared" si="0"/>
        <v>-475</v>
      </c>
    </row>
    <row r="11" spans="1:15" x14ac:dyDescent="0.2">
      <c r="A11" s="40">
        <v>7</v>
      </c>
      <c r="C11" s="34">
        <v>7</v>
      </c>
      <c r="D11" s="35" t="s">
        <v>27</v>
      </c>
      <c r="E11" s="36">
        <f>Ergebnispunkte!$T$8</f>
        <v>1680</v>
      </c>
      <c r="F11" s="36">
        <f>Mannschaftspunkte!$T$8</f>
        <v>5770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7450</v>
      </c>
      <c r="O11" s="38">
        <f t="shared" si="0"/>
        <v>-5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1840</v>
      </c>
      <c r="F12" s="36">
        <f>Mannschaftspunkte!$T$9</f>
        <v>5435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7375</v>
      </c>
      <c r="O12" s="38">
        <f t="shared" si="0"/>
        <v>-75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1680</v>
      </c>
      <c r="F13" s="36">
        <f>Mannschaftspunkte!$T$7</f>
        <v>4800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6480</v>
      </c>
      <c r="O13" s="38">
        <f t="shared" si="0"/>
        <v>-895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-7375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-6480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>
        <f>[12]Ergebnistipps!$G$14</f>
        <v>100</v>
      </c>
      <c r="O3" s="69">
        <f>[13]Ergebnistipps!$G$14</f>
        <v>160</v>
      </c>
      <c r="P3" s="69">
        <f>[14]Ergebnistipps!$G$14</f>
        <v>120</v>
      </c>
      <c r="Q3" s="69"/>
      <c r="R3" s="69"/>
      <c r="S3" s="69"/>
      <c r="T3" s="70">
        <f>SUM(B3:S3)</f>
        <v>1900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>
        <f>[12]Ergebnistipps!$K$14</f>
        <v>100</v>
      </c>
      <c r="O4" s="69">
        <f>[13]Ergebnistipps!$K$14</f>
        <v>120</v>
      </c>
      <c r="P4" s="69">
        <f>[14]Ergebnistipps!$K$14</f>
        <v>120</v>
      </c>
      <c r="Q4" s="69"/>
      <c r="R4" s="69"/>
      <c r="S4" s="69"/>
      <c r="T4" s="70">
        <f>SUM(B4:S4)</f>
        <v>1960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>
        <f>[12]Ergebnistipps!$O$14</f>
        <v>80</v>
      </c>
      <c r="O5" s="69">
        <f>[13]Ergebnistipps!$O$14</f>
        <v>160</v>
      </c>
      <c r="P5" s="69">
        <f>[14]Ergebnistipps!$O$14</f>
        <v>100</v>
      </c>
      <c r="Q5" s="69"/>
      <c r="R5" s="69"/>
      <c r="S5" s="69"/>
      <c r="T5" s="70">
        <f>SUM(B5:S5)</f>
        <v>2060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>
        <f>[12]Ergebnistipps!$S$14</f>
        <v>80</v>
      </c>
      <c r="O6" s="69">
        <f>[13]Ergebnistipps!$S$14</f>
        <v>160</v>
      </c>
      <c r="P6" s="69">
        <f>[14]Ergebnistipps!$S$14</f>
        <v>100</v>
      </c>
      <c r="Q6" s="69"/>
      <c r="R6" s="69"/>
      <c r="S6" s="69"/>
      <c r="T6" s="70">
        <f>SUM(B6:S6)</f>
        <v>1920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>
        <f>[12]Ergebnistipps!$W$14</f>
        <v>80</v>
      </c>
      <c r="O7" s="69">
        <f>[13]Ergebnistipps!$W$14</f>
        <v>140</v>
      </c>
      <c r="P7" s="69">
        <f>[14]Ergebnistipps!$W$14</f>
        <v>100</v>
      </c>
      <c r="Q7" s="69"/>
      <c r="R7" s="69"/>
      <c r="S7" s="69"/>
      <c r="T7" s="70">
        <f t="shared" ref="T7:T13" si="0">SUM(B7:S7)</f>
        <v>1680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>
        <f>[12]Ergebnistipps!$G$29</f>
        <v>80</v>
      </c>
      <c r="O8" s="69">
        <f>[13]Ergebnistipps!$G$29</f>
        <v>140</v>
      </c>
      <c r="P8" s="69">
        <f>[14]Ergebnistipps!$G$29</f>
        <v>100</v>
      </c>
      <c r="Q8" s="69"/>
      <c r="R8" s="69"/>
      <c r="S8" s="69"/>
      <c r="T8" s="70">
        <f t="shared" si="0"/>
        <v>1680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>
        <f>[12]Ergebnistipps!$K$29</f>
        <v>100</v>
      </c>
      <c r="O9" s="69">
        <f>[13]Ergebnistipps!$K$29</f>
        <v>160</v>
      </c>
      <c r="P9" s="69">
        <f>[14]Ergebnistipps!$K$29</f>
        <v>80</v>
      </c>
      <c r="Q9" s="69"/>
      <c r="R9" s="69"/>
      <c r="S9" s="69"/>
      <c r="T9" s="70">
        <f t="shared" si="0"/>
        <v>1840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>
        <f>[12]Ergebnistipps!$O$29</f>
        <v>100</v>
      </c>
      <c r="O10" s="69">
        <f>[13]Ergebnistipps!$O$29</f>
        <v>140</v>
      </c>
      <c r="P10" s="69">
        <f>[14]Ergebnistipps!$O$29</f>
        <v>100</v>
      </c>
      <c r="Q10" s="69"/>
      <c r="R10" s="69"/>
      <c r="S10" s="69"/>
      <c r="T10" s="70">
        <f t="shared" si="0"/>
        <v>2000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>
        <f>[12]Ergebnistipps!$S$29</f>
        <v>40</v>
      </c>
      <c r="O11" s="69">
        <f>[13]Ergebnistipps!$S$29</f>
        <v>120</v>
      </c>
      <c r="P11" s="69">
        <f>[14]Ergebnistipps!$S$29</f>
        <v>100</v>
      </c>
      <c r="Q11" s="69"/>
      <c r="R11" s="69"/>
      <c r="S11" s="69"/>
      <c r="T11" s="70">
        <f t="shared" si="0"/>
        <v>1980</v>
      </c>
    </row>
    <row r="12" spans="1:20" ht="12.75" x14ac:dyDescent="0.15">
      <c r="A12" s="165" t="s">
        <v>60</v>
      </c>
      <c r="B12" s="147"/>
      <c r="C12" s="146">
        <f>[15]Ergebnistipps!$W$29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>
        <f>[12]Mannschaftstipps!$E$16</f>
        <v>260</v>
      </c>
      <c r="O3" s="69">
        <f>[13]Mannschaftstipps!$E$16</f>
        <v>360</v>
      </c>
      <c r="P3" s="69">
        <f>[14]Mannschaftstipps!$E$16</f>
        <v>115</v>
      </c>
      <c r="Q3" s="69"/>
      <c r="R3" s="69"/>
      <c r="S3" s="69"/>
      <c r="T3" s="70">
        <f>SUM(B3:S3)</f>
        <v>6130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>
        <f>[12]Mannschaftstipps!$I$16</f>
        <v>330</v>
      </c>
      <c r="O4" s="69">
        <f>[13]Mannschaftstipps!$I$16</f>
        <v>390</v>
      </c>
      <c r="P4" s="69">
        <f>[14]Mannschaftstipps!$I$16</f>
        <v>205</v>
      </c>
      <c r="Q4" s="69"/>
      <c r="R4" s="69"/>
      <c r="S4" s="69"/>
      <c r="T4" s="70">
        <f>SUM(B4:S4)</f>
        <v>5820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>
        <f>[12]Mannschaftstipps!$M$16</f>
        <v>375</v>
      </c>
      <c r="O5" s="69">
        <f>[13]Mannschaftstipps!$M$16</f>
        <v>360</v>
      </c>
      <c r="P5" s="69">
        <f>[14]Mannschaftstipps!$M$16</f>
        <v>135</v>
      </c>
      <c r="Q5" s="69"/>
      <c r="R5" s="69"/>
      <c r="S5" s="69"/>
      <c r="T5" s="70">
        <f>SUM(B5:S5)</f>
        <v>6260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>
        <f>[12]Mannschaftstipps!$E$33</f>
        <v>295</v>
      </c>
      <c r="O6" s="69">
        <f>[13]Mannschaftstipps!$E$33</f>
        <v>210</v>
      </c>
      <c r="P6" s="69">
        <f>[14]Mannschaftstipps!$E$33</f>
        <v>110</v>
      </c>
      <c r="Q6" s="69"/>
      <c r="R6" s="69"/>
      <c r="S6" s="69"/>
      <c r="T6" s="70">
        <f>SUM(B6:S6)</f>
        <v>5485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>
        <f>[12]Mannschaftstipps!$I$33</f>
        <v>220</v>
      </c>
      <c r="O7" s="69">
        <f>[13]Mannschaftstipps!$I$33</f>
        <v>165</v>
      </c>
      <c r="P7" s="69">
        <f>[14]Mannschaftstipps!$I$33</f>
        <v>90</v>
      </c>
      <c r="Q7" s="69"/>
      <c r="R7" s="69"/>
      <c r="S7" s="69"/>
      <c r="T7" s="70">
        <f t="shared" ref="T7:T13" si="0">SUM(B7:S7)</f>
        <v>4800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>
        <f>[12]Mannschaftstipps!$M$33</f>
        <v>350</v>
      </c>
      <c r="O8" s="69">
        <f>[13]Mannschaftstipps!$M$33</f>
        <v>270</v>
      </c>
      <c r="P8" s="69">
        <f>[14]Mannschaftstipps!$M$33</f>
        <v>170</v>
      </c>
      <c r="Q8" s="69"/>
      <c r="R8" s="69"/>
      <c r="S8" s="69"/>
      <c r="T8" s="70">
        <f t="shared" si="0"/>
        <v>5770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>
        <f>[12]Mannschaftstipps!$E$50</f>
        <v>335</v>
      </c>
      <c r="O9" s="69">
        <f>[13]Mannschaftstipps!$E$50</f>
        <v>185</v>
      </c>
      <c r="P9" s="69">
        <f>[14]Mannschaftstipps!$E$50</f>
        <v>175</v>
      </c>
      <c r="Q9" s="69"/>
      <c r="R9" s="69"/>
      <c r="S9" s="69"/>
      <c r="T9" s="70">
        <f t="shared" si="0"/>
        <v>5435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>
        <f>[12]Mannschaftstipps!$I$50</f>
        <v>370</v>
      </c>
      <c r="O10" s="69">
        <f>[13]Mannschaftstipps!$I$50</f>
        <v>295</v>
      </c>
      <c r="P10" s="69">
        <f>[14]Mannschaftstipps!$I$50</f>
        <v>225</v>
      </c>
      <c r="Q10" s="69"/>
      <c r="R10" s="69"/>
      <c r="S10" s="69"/>
      <c r="T10" s="70">
        <f t="shared" si="0"/>
        <v>5960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>
        <f>[12]Mannschaftstipps!$M$50</f>
        <v>320</v>
      </c>
      <c r="O11" s="69">
        <f>[13]Mannschaftstipps!$M$50</f>
        <v>385</v>
      </c>
      <c r="P11" s="69">
        <f>[14]Mannschaftstipps!$M$50</f>
        <v>145</v>
      </c>
      <c r="Q11" s="69"/>
      <c r="R11" s="69"/>
      <c r="S11" s="69"/>
      <c r="T11" s="70">
        <f t="shared" si="0"/>
        <v>5810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>
        <f>'[12]Zusammenfassung Spieltagspunkte'!$E$4</f>
        <v>0</v>
      </c>
      <c r="O3" s="69">
        <f>'[13]Zusammenfassung Spieltagspunkte'!$E$4</f>
        <v>50</v>
      </c>
      <c r="P3" s="69">
        <f>'[14]Zusammenfassung Spieltagspunkte'!$E$4</f>
        <v>0</v>
      </c>
      <c r="Q3" s="69"/>
      <c r="R3" s="69"/>
      <c r="S3" s="69"/>
      <c r="T3" s="70">
        <f>SUM(B3:S3)</f>
        <v>150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>
        <f>'[12]Zusammenfassung Spieltagspunkte'!$E$5</f>
        <v>0</v>
      </c>
      <c r="O4" s="69">
        <f>'[13]Zusammenfassung Spieltagspunkte'!$E$5</f>
        <v>0</v>
      </c>
      <c r="P4" s="69">
        <f>'[14]Zusammenfassung Spieltagspunkte'!$E$5</f>
        <v>50</v>
      </c>
      <c r="Q4" s="69"/>
      <c r="R4" s="69"/>
      <c r="S4" s="69"/>
      <c r="T4" s="70">
        <f>SUM(B4:S4)</f>
        <v>50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>
        <f>'[12]Zusammenfassung Spieltagspunkte'!$E$6</f>
        <v>0</v>
      </c>
      <c r="O5" s="69">
        <f>'[13]Zusammenfassung Spieltagspunkte'!$E$6</f>
        <v>50</v>
      </c>
      <c r="P5" s="69">
        <f>'[14]Zusammenfassung Spieltagspunkte'!$E$6</f>
        <v>0</v>
      </c>
      <c r="Q5" s="69"/>
      <c r="R5" s="69"/>
      <c r="S5" s="69"/>
      <c r="T5" s="70">
        <f>SUM(B5:S5)</f>
        <v>200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>
        <f>'[12]Zusammenfassung Spieltagspunkte'!$E$7</f>
        <v>0</v>
      </c>
      <c r="O6" s="69">
        <f>'[13]Zusammenfassung Spieltagspunkte'!$E$7</f>
        <v>0</v>
      </c>
      <c r="P6" s="69">
        <f>'[14]Zusammenfassung Spieltagspunkte'!$E$7</f>
        <v>0</v>
      </c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>
        <f>'[12]Zusammenfassung Spieltagspunkte'!$E$8</f>
        <v>0</v>
      </c>
      <c r="O7" s="69">
        <f>'[13]Zusammenfassung Spieltagspunkte'!$E$8</f>
        <v>0</v>
      </c>
      <c r="P7" s="69">
        <f>'[14]Zusammenfassung Spieltagspunkte'!$E$8</f>
        <v>0</v>
      </c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>
        <f>'[12]Zusammenfassung Spieltagspunkte'!$E$9</f>
        <v>0</v>
      </c>
      <c r="O8" s="69">
        <f>'[13]Zusammenfassung Spieltagspunkte'!$E$9</f>
        <v>0</v>
      </c>
      <c r="P8" s="69">
        <f>'[14]Zusammenfassung Spieltagspunkte'!$E$9</f>
        <v>0</v>
      </c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>
        <f>'[12]Zusammenfassung Spieltagspunkte'!$E$10</f>
        <v>0</v>
      </c>
      <c r="O9" s="69">
        <f>'[13]Zusammenfassung Spieltagspunkte'!$E$10</f>
        <v>0</v>
      </c>
      <c r="P9" s="69">
        <f>'[14]Zusammenfassung Spieltagspunkte'!$E$10</f>
        <v>0</v>
      </c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>
        <f>'[12]Zusammenfassung Spieltagspunkte'!$E$11</f>
        <v>50</v>
      </c>
      <c r="O10" s="69">
        <f>'[13]Zusammenfassung Spieltagspunkte'!$E$11</f>
        <v>0</v>
      </c>
      <c r="P10" s="69">
        <f>'[14]Zusammenfassung Spieltagspunkte'!$E$11</f>
        <v>50</v>
      </c>
      <c r="Q10" s="69"/>
      <c r="R10" s="69"/>
      <c r="S10" s="69"/>
      <c r="T10" s="70">
        <f t="shared" si="0"/>
        <v>250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>
        <f>'[12]Zusammenfassung Spieltagspunkte'!$E$12</f>
        <v>0</v>
      </c>
      <c r="O11" s="69">
        <f>'[13]Zusammenfassung Spieltagspunkte'!$E$12</f>
        <v>0</v>
      </c>
      <c r="P11" s="69">
        <f>'[14]Zusammenfassung Spieltagspunkte'!$E$12</f>
        <v>0</v>
      </c>
      <c r="Q11" s="69"/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'[15]Zusammenfassung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>
        <v>200</v>
      </c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200</v>
      </c>
      <c r="T2" s="85">
        <f>SUM(B2:S2)</f>
        <v>600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 t="s">
        <v>41</v>
      </c>
      <c r="C16" s="241"/>
      <c r="D16" s="241"/>
      <c r="E16" s="240" t="s">
        <v>118</v>
      </c>
      <c r="F16" s="240"/>
      <c r="G16" s="240"/>
      <c r="H16" s="240"/>
      <c r="I16" s="240"/>
      <c r="J16" s="240"/>
      <c r="K16" s="5" t="s">
        <v>69</v>
      </c>
      <c r="L16" s="240" t="s">
        <v>119</v>
      </c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 t="s">
        <v>56</v>
      </c>
      <c r="C17" s="241"/>
      <c r="D17" s="241"/>
      <c r="E17" s="241" t="s">
        <v>120</v>
      </c>
      <c r="F17" s="241"/>
      <c r="G17" s="241"/>
      <c r="H17" s="241"/>
      <c r="I17" s="241"/>
      <c r="J17" s="241"/>
      <c r="K17" s="5" t="s">
        <v>69</v>
      </c>
      <c r="L17" s="240" t="s">
        <v>121</v>
      </c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 t="s">
        <v>62</v>
      </c>
      <c r="C18" s="241"/>
      <c r="D18" s="241"/>
      <c r="E18" s="241" t="s">
        <v>122</v>
      </c>
      <c r="F18" s="241"/>
      <c r="G18" s="241"/>
      <c r="H18" s="241"/>
      <c r="I18" s="241"/>
      <c r="J18" s="241"/>
      <c r="K18" s="5" t="s">
        <v>69</v>
      </c>
      <c r="L18" s="240" t="s">
        <v>123</v>
      </c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 t="s">
        <v>62</v>
      </c>
      <c r="C19" s="241"/>
      <c r="D19" s="241"/>
      <c r="E19" s="240" t="s">
        <v>123</v>
      </c>
      <c r="F19" s="240"/>
      <c r="G19" s="240"/>
      <c r="H19" s="240"/>
      <c r="I19" s="240"/>
      <c r="J19" s="240"/>
      <c r="K19" s="5" t="s">
        <v>69</v>
      </c>
      <c r="L19" s="241" t="s">
        <v>122</v>
      </c>
      <c r="M19" s="241"/>
      <c r="N19" s="241"/>
      <c r="O19" s="241"/>
      <c r="P19" s="241"/>
      <c r="Q19" s="241"/>
      <c r="U19" s="241"/>
      <c r="V19" s="241"/>
      <c r="W19" s="241"/>
      <c r="X19" s="241"/>
    </row>
    <row r="20" spans="1:24" x14ac:dyDescent="0.15">
      <c r="A20" s="5" t="s">
        <v>73</v>
      </c>
      <c r="B20" s="241" t="s">
        <v>124</v>
      </c>
      <c r="C20" s="241"/>
      <c r="D20" s="241"/>
      <c r="E20" s="241" t="s">
        <v>125</v>
      </c>
      <c r="F20" s="241"/>
      <c r="G20" s="241"/>
      <c r="H20" s="241"/>
      <c r="I20" s="241"/>
      <c r="J20" s="241"/>
      <c r="K20" s="5" t="s">
        <v>69</v>
      </c>
      <c r="L20" s="241" t="s">
        <v>126</v>
      </c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 t="s">
        <v>124</v>
      </c>
      <c r="C21" s="241"/>
      <c r="D21" s="241"/>
      <c r="E21" s="241" t="s">
        <v>127</v>
      </c>
      <c r="F21" s="241"/>
      <c r="G21" s="241"/>
      <c r="H21" s="241"/>
      <c r="I21" s="241"/>
      <c r="J21" s="241"/>
      <c r="K21" s="5" t="s">
        <v>75</v>
      </c>
      <c r="L21" s="241" t="s">
        <v>125</v>
      </c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O1" sqref="O1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[14]Auswertung!$I$10+399</f>
        <v>428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2023-12-12T13:47:04Z</cp:lastPrinted>
  <dcterms:created xsi:type="dcterms:W3CDTF">2001-07-27T22:51:21Z</dcterms:created>
  <dcterms:modified xsi:type="dcterms:W3CDTF">2024-01-25T05:59:36Z</dcterms:modified>
</cp:coreProperties>
</file>