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5D611092-61B8-4FFE-B78C-F81FB6BC3BEF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calcPr calcId="181029"/>
</workbook>
</file>

<file path=xl/calcChain.xml><?xml version="1.0" encoding="utf-8"?>
<calcChain xmlns="http://schemas.openxmlformats.org/spreadsheetml/2006/main">
  <c r="H17" i="9" l="1"/>
  <c r="Q11" i="4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9" i="4" l="1"/>
  <c r="P11" i="4"/>
  <c r="P10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N11" i="4"/>
  <c r="N10" i="4"/>
  <c r="N9" i="4"/>
  <c r="N8" i="4"/>
  <c r="N7" i="4"/>
  <c r="N6" i="4"/>
  <c r="N5" i="4"/>
  <c r="N4" i="4"/>
  <c r="N3" i="4"/>
  <c r="N11" i="3"/>
  <c r="N10" i="3"/>
  <c r="N9" i="3"/>
  <c r="N8" i="3"/>
  <c r="N7" i="3"/>
  <c r="N6" i="3"/>
  <c r="N5" i="3"/>
  <c r="N4" i="3"/>
  <c r="N3" i="3"/>
  <c r="N11" i="2"/>
  <c r="N10" i="2"/>
  <c r="N9" i="2"/>
  <c r="N8" i="2"/>
  <c r="N7" i="2"/>
  <c r="N6" i="2"/>
  <c r="N5" i="2"/>
  <c r="N4" i="2"/>
  <c r="N3" i="2"/>
  <c r="M9" i="4"/>
  <c r="M11" i="4"/>
  <c r="M3" i="4"/>
  <c r="M10" i="4"/>
  <c r="M8" i="4"/>
  <c r="M7" i="4"/>
  <c r="M6" i="4"/>
  <c r="M5" i="4"/>
  <c r="M4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6" i="1" s="1"/>
  <c r="T10" i="11"/>
  <c r="L12" i="1" s="1"/>
  <c r="T9" i="11"/>
  <c r="L10" i="1" s="1"/>
  <c r="T8" i="11"/>
  <c r="L13" i="1" s="1"/>
  <c r="T7" i="11"/>
  <c r="L11" i="1" s="1"/>
  <c r="T6" i="11"/>
  <c r="L5" i="1" s="1"/>
  <c r="T5" i="11"/>
  <c r="L9" i="1" s="1"/>
  <c r="T4" i="11"/>
  <c r="L7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7" i="1" s="1"/>
  <c r="T6" i="10"/>
  <c r="K5" i="1" s="1"/>
  <c r="T9" i="10"/>
  <c r="K10" i="1" s="1"/>
  <c r="T8" i="10"/>
  <c r="K13" i="1" s="1"/>
  <c r="T11" i="10"/>
  <c r="K6" i="1" s="1"/>
  <c r="T12" i="10"/>
  <c r="K8" i="1" s="1"/>
  <c r="T12" i="5"/>
  <c r="H8" i="1" s="1"/>
  <c r="T5" i="5"/>
  <c r="H9" i="1" s="1"/>
  <c r="T13" i="10"/>
  <c r="K14" i="1" s="1"/>
  <c r="T4" i="5"/>
  <c r="H7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8" i="1" s="1"/>
  <c r="R23" i="6"/>
  <c r="I6" i="1" s="1"/>
  <c r="P23" i="6"/>
  <c r="I12" i="1" s="1"/>
  <c r="N23" i="6"/>
  <c r="I10" i="1" s="1"/>
  <c r="L23" i="6"/>
  <c r="I13" i="1" s="1"/>
  <c r="J23" i="6"/>
  <c r="I11" i="1" s="1"/>
  <c r="F23" i="6"/>
  <c r="I9" i="1" s="1"/>
  <c r="D23" i="6"/>
  <c r="I7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7" i="1" s="1"/>
  <c r="J6" i="9"/>
  <c r="K5" i="9"/>
  <c r="K12" i="9"/>
  <c r="K11" i="9"/>
  <c r="C15" i="9"/>
  <c r="G14" i="9"/>
  <c r="I6" i="9" l="1"/>
  <c r="L6" i="9" s="1"/>
  <c r="J5" i="1" s="1"/>
  <c r="I12" i="9"/>
  <c r="L12" i="9" s="1"/>
  <c r="J8" i="1" s="1"/>
  <c r="I7" i="9"/>
  <c r="L7" i="9" s="1"/>
  <c r="J11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F10" i="2" l="1"/>
  <c r="F9" i="2"/>
  <c r="F11" i="2"/>
  <c r="F7" i="2"/>
  <c r="F3" i="2"/>
  <c r="F5" i="2" l="1"/>
  <c r="F4" i="2" l="1"/>
  <c r="F6" i="2" l="1"/>
  <c r="F10" i="3" l="1"/>
  <c r="F5" i="3"/>
  <c r="F9" i="3"/>
  <c r="F7" i="3"/>
  <c r="F11" i="3"/>
  <c r="F6" i="3"/>
  <c r="F8" i="3"/>
  <c r="F4" i="3"/>
  <c r="F3" i="3"/>
  <c r="F5" i="4" l="1"/>
  <c r="F6" i="4"/>
  <c r="F8" i="4"/>
  <c r="F9" i="4"/>
  <c r="F4" i="4"/>
  <c r="F10" i="4"/>
  <c r="F7" i="4"/>
  <c r="F11" i="4"/>
  <c r="F3" i="4"/>
  <c r="O8" i="2" l="1"/>
  <c r="T8" i="2" s="1"/>
  <c r="E10" i="1" s="1"/>
  <c r="O10" i="2" l="1"/>
  <c r="T10" i="2" s="1"/>
  <c r="E6" i="1" s="1"/>
  <c r="O9" i="2"/>
  <c r="T9" i="2" s="1"/>
  <c r="E12" i="1" s="1"/>
  <c r="O11" i="2"/>
  <c r="T11" i="2" s="1"/>
  <c r="E8" i="1" s="1"/>
  <c r="O7" i="2"/>
  <c r="T7" i="2" s="1"/>
  <c r="E13" i="1" s="1"/>
  <c r="O3" i="2"/>
  <c r="T3" i="2" s="1"/>
  <c r="E7" i="1" s="1"/>
  <c r="O5" i="2" l="1"/>
  <c r="T5" i="2" s="1"/>
  <c r="E5" i="1" s="1"/>
  <c r="O4" i="2" l="1"/>
  <c r="T4" i="2" s="1"/>
  <c r="E9" i="1" s="1"/>
  <c r="O6" i="2" l="1"/>
  <c r="T6" i="2" s="1"/>
  <c r="E11" i="1" s="1"/>
  <c r="O10" i="3" l="1"/>
  <c r="T10" i="3" s="1"/>
  <c r="F6" i="1" s="1"/>
  <c r="O5" i="3"/>
  <c r="T5" i="3" s="1"/>
  <c r="F5" i="1" s="1"/>
  <c r="O9" i="3"/>
  <c r="T9" i="3" s="1"/>
  <c r="F12" i="1" s="1"/>
  <c r="O7" i="3"/>
  <c r="T7" i="3" s="1"/>
  <c r="F13" i="1" s="1"/>
  <c r="O11" i="3"/>
  <c r="T11" i="3" s="1"/>
  <c r="F8" i="1" s="1"/>
  <c r="O6" i="3"/>
  <c r="T6" i="3" s="1"/>
  <c r="F11" i="1" s="1"/>
  <c r="O8" i="3"/>
  <c r="T8" i="3" s="1"/>
  <c r="F10" i="1" s="1"/>
  <c r="O4" i="3"/>
  <c r="T4" i="3" s="1"/>
  <c r="F9" i="1" s="1"/>
  <c r="O3" i="3"/>
  <c r="T3" i="3" s="1"/>
  <c r="F7" i="1" s="1"/>
  <c r="O5" i="4" l="1"/>
  <c r="T5" i="4" s="1"/>
  <c r="G5" i="1" s="1"/>
  <c r="M5" i="1" s="1"/>
  <c r="O6" i="4"/>
  <c r="T6" i="4" s="1"/>
  <c r="G11" i="1" s="1"/>
  <c r="M11" i="1" s="1"/>
  <c r="O8" i="4"/>
  <c r="T8" i="4" s="1"/>
  <c r="G10" i="1" s="1"/>
  <c r="M10" i="1" s="1"/>
  <c r="O9" i="4"/>
  <c r="T9" i="4" s="1"/>
  <c r="G12" i="1" s="1"/>
  <c r="M12" i="1" s="1"/>
  <c r="O4" i="4"/>
  <c r="T4" i="4" s="1"/>
  <c r="G9" i="1" s="1"/>
  <c r="M9" i="1" s="1"/>
  <c r="O10" i="4"/>
  <c r="T10" i="4" s="1"/>
  <c r="G6" i="1" s="1"/>
  <c r="M6" i="1" s="1"/>
  <c r="O7" i="4"/>
  <c r="T7" i="4" s="1"/>
  <c r="G13" i="1" s="1"/>
  <c r="M13" i="1" s="1"/>
  <c r="O11" i="4"/>
  <c r="T11" i="4" s="1"/>
  <c r="G8" i="1" s="1"/>
  <c r="M8" i="1" s="1"/>
  <c r="O3" i="4"/>
  <c r="T3" i="4" s="1"/>
  <c r="G7" i="1" s="1"/>
  <c r="M7" i="1" s="1"/>
  <c r="O6" i="1" l="1"/>
  <c r="O8" i="1"/>
  <c r="O11" i="1"/>
  <c r="O7" i="1"/>
  <c r="O15" i="1"/>
  <c r="O13" i="1"/>
  <c r="O14" i="1"/>
  <c r="O12" i="1"/>
  <c r="O10" i="1"/>
  <c r="O9" i="1"/>
</calcChain>
</file>

<file path=xl/sharedStrings.xml><?xml version="1.0" encoding="utf-8"?>
<sst xmlns="http://schemas.openxmlformats.org/spreadsheetml/2006/main" count="279" uniqueCount="128">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</sst>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20</v>
          </cell>
        </row>
      </sheetData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29</v>
          </cell>
        </row>
      </sheetData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23</v>
          </cell>
        </row>
      </sheetData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2220</v>
      </c>
      <c r="F5" s="36">
        <f>Mannschaftspunkte!$T$5</f>
        <v>6815</v>
      </c>
      <c r="G5" s="36">
        <f>Spieltagsbonuspunkte!$T$5</f>
        <v>200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9335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Ergebnispunkte!$T$10</f>
        <v>2220</v>
      </c>
      <c r="F6" s="36">
        <f>Mannschaftspunkte!$T$10</f>
        <v>6550</v>
      </c>
      <c r="G6" s="36">
        <f>Spieltagsbonuspunkte!$T$10</f>
        <v>300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9170</v>
      </c>
      <c r="O6" s="38">
        <f t="shared" ref="O6:O13" si="0">M6-M5</f>
        <v>-165</v>
      </c>
    </row>
    <row r="7" spans="1:15" x14ac:dyDescent="0.2">
      <c r="A7" s="33">
        <v>3</v>
      </c>
      <c r="C7" s="34">
        <v>3</v>
      </c>
      <c r="D7" s="41" t="s">
        <v>21</v>
      </c>
      <c r="E7" s="36">
        <f>Ergebnispunkte!$T$3</f>
        <v>2020</v>
      </c>
      <c r="F7" s="36">
        <f>Mannschaftspunkte!$T$3</f>
        <v>6690</v>
      </c>
      <c r="G7" s="36">
        <f>Spieltagsbonuspunkte!$T$3</f>
        <v>150</v>
      </c>
      <c r="H7" s="39">
        <f>Trainerwechsel!$T$4</f>
        <v>100</v>
      </c>
      <c r="I7" s="36">
        <f>Abschlusstabelle!$D$23</f>
        <v>0</v>
      </c>
      <c r="J7" s="36">
        <f>'Saisonpunkte-Extras'!$L$4</f>
        <v>0</v>
      </c>
      <c r="K7" s="39">
        <f>'Aufsteiger in die Bundesliga'!$T$4</f>
        <v>0</v>
      </c>
      <c r="L7" s="39">
        <f>'Absteiger in die Regionalliga'!$T$4</f>
        <v>0</v>
      </c>
      <c r="M7" s="37">
        <f>SUM(E7:L7)</f>
        <v>8960</v>
      </c>
      <c r="O7" s="38">
        <f t="shared" si="0"/>
        <v>-210</v>
      </c>
    </row>
    <row r="8" spans="1:15" x14ac:dyDescent="0.2">
      <c r="A8" s="40">
        <v>4</v>
      </c>
      <c r="C8" s="34">
        <v>4</v>
      </c>
      <c r="D8" s="35" t="s">
        <v>28</v>
      </c>
      <c r="E8" s="36">
        <f>Ergebnispunkte!$T$11</f>
        <v>2160</v>
      </c>
      <c r="F8" s="36">
        <f>Mannschaftspunkte!$T$11</f>
        <v>6315</v>
      </c>
      <c r="G8" s="36">
        <f>Spieltagsbonuspunkte!$T$11</f>
        <v>100</v>
      </c>
      <c r="H8" s="39">
        <f>Trainerwechsel!$T$12</f>
        <v>100</v>
      </c>
      <c r="I8" s="36">
        <f>Abschlusstabelle!$T$23</f>
        <v>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>SUM(E8:L8)</f>
        <v>8675</v>
      </c>
      <c r="O8" s="38">
        <f t="shared" si="0"/>
        <v>-285</v>
      </c>
    </row>
    <row r="9" spans="1:15" x14ac:dyDescent="0.2">
      <c r="A9" s="40">
        <v>5</v>
      </c>
      <c r="C9" s="34">
        <v>5</v>
      </c>
      <c r="D9" s="35" t="s">
        <v>22</v>
      </c>
      <c r="E9" s="36">
        <f>Ergebnispunkte!$T$4</f>
        <v>2140</v>
      </c>
      <c r="F9" s="36">
        <f>Mannschaftspunkte!$T$4</f>
        <v>6330</v>
      </c>
      <c r="G9" s="36">
        <f>Spieltagsbonuspunkte!$T$4</f>
        <v>50</v>
      </c>
      <c r="H9" s="39">
        <f>Trainerwechsel!$T$5</f>
        <v>100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8620</v>
      </c>
      <c r="O9" s="38">
        <f t="shared" si="0"/>
        <v>-55</v>
      </c>
    </row>
    <row r="10" spans="1:15" x14ac:dyDescent="0.2">
      <c r="A10" s="40">
        <v>6</v>
      </c>
      <c r="C10" s="34">
        <v>7</v>
      </c>
      <c r="D10" s="35" t="s">
        <v>27</v>
      </c>
      <c r="E10" s="36">
        <f>Ergebnispunkte!$T$8</f>
        <v>1880</v>
      </c>
      <c r="F10" s="36">
        <f>Mannschaftspunkte!$T$8</f>
        <v>6320</v>
      </c>
      <c r="G10" s="36">
        <f>Spieltagsbonuspunkte!$T$8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8200</v>
      </c>
      <c r="O10" s="38">
        <f t="shared" si="0"/>
        <v>-420</v>
      </c>
    </row>
    <row r="11" spans="1:15" x14ac:dyDescent="0.2">
      <c r="A11" s="40">
        <v>7</v>
      </c>
      <c r="C11" s="34">
        <v>6</v>
      </c>
      <c r="D11" s="35" t="s">
        <v>25</v>
      </c>
      <c r="E11" s="36">
        <f>Ergebnispunkte!$T$6</f>
        <v>2040</v>
      </c>
      <c r="F11" s="36">
        <f>Mannschaftspunkte!$T$6</f>
        <v>6090</v>
      </c>
      <c r="G11" s="36">
        <f>Spieltagsbonuspunkte!$T$6</f>
        <v>50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>SUM(E11:L11)</f>
        <v>8180</v>
      </c>
      <c r="O11" s="38">
        <f t="shared" si="0"/>
        <v>-20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Ergebnispunkte!$T$9</f>
        <v>2020</v>
      </c>
      <c r="F12" s="36">
        <f>Mannschaftspunkte!$T$9</f>
        <v>5955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8075</v>
      </c>
      <c r="O12" s="38">
        <f t="shared" si="0"/>
        <v>-105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1880</v>
      </c>
      <c r="F13" s="36">
        <f>Mannschaftspunkte!$T$7</f>
        <v>5215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7095</v>
      </c>
      <c r="O13" s="38">
        <f t="shared" si="0"/>
        <v>-980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-8075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-7095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11" sqref="M11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>
        <f>[10]Ergebnistipps!$G$14</f>
        <v>60</v>
      </c>
      <c r="M3" s="69">
        <f>[11]Ergebnistipps!$G$14</f>
        <v>140</v>
      </c>
      <c r="N3" s="69">
        <f>[12]Ergebnistipps!$G$14</f>
        <v>100</v>
      </c>
      <c r="O3" s="69">
        <f>[13]Ergebnistipps!$G$14</f>
        <v>160</v>
      </c>
      <c r="P3" s="69">
        <f>[14]Ergebnistipps!$G$14</f>
        <v>120</v>
      </c>
      <c r="Q3" s="69">
        <f>[15]Ergebnistipps!$G$14</f>
        <v>120</v>
      </c>
      <c r="R3" s="69"/>
      <c r="S3" s="69"/>
      <c r="T3" s="70">
        <f>SUM(B3:S3)</f>
        <v>2020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>
        <f>[10]Ergebnistipps!$K$14</f>
        <v>60</v>
      </c>
      <c r="M4" s="69">
        <f>[11]Ergebnistipps!$K$14</f>
        <v>220</v>
      </c>
      <c r="N4" s="69">
        <f>[12]Ergebnistipps!$K$14</f>
        <v>100</v>
      </c>
      <c r="O4" s="69">
        <f>[13]Ergebnistipps!$K$14</f>
        <v>120</v>
      </c>
      <c r="P4" s="69">
        <f>[14]Ergebnistipps!$K$14</f>
        <v>120</v>
      </c>
      <c r="Q4" s="69">
        <f>[15]Ergebnistipps!$K$14</f>
        <v>180</v>
      </c>
      <c r="R4" s="69"/>
      <c r="S4" s="69"/>
      <c r="T4" s="70">
        <f>SUM(B4:S4)</f>
        <v>2140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>
        <f>[10]Ergebnistipps!$O$14</f>
        <v>60</v>
      </c>
      <c r="M5" s="69">
        <f>[11]Ergebnistipps!$O$14</f>
        <v>180</v>
      </c>
      <c r="N5" s="69">
        <f>[12]Ergebnistipps!$O$14</f>
        <v>80</v>
      </c>
      <c r="O5" s="69">
        <f>[13]Ergebnistipps!$O$14</f>
        <v>160</v>
      </c>
      <c r="P5" s="69">
        <f>[14]Ergebnistipps!$O$14</f>
        <v>100</v>
      </c>
      <c r="Q5" s="69">
        <f>[15]Ergebnistipps!$O$14</f>
        <v>160</v>
      </c>
      <c r="R5" s="69"/>
      <c r="S5" s="69"/>
      <c r="T5" s="70">
        <f>SUM(B5:S5)</f>
        <v>2220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>
        <f>[10]Ergebnistipps!$S$14</f>
        <v>80</v>
      </c>
      <c r="M6" s="69">
        <f>[11]Ergebnistipps!$S$14</f>
        <v>140</v>
      </c>
      <c r="N6" s="69">
        <f>[12]Ergebnistipps!$S$14</f>
        <v>80</v>
      </c>
      <c r="O6" s="69">
        <f>[13]Ergebnistipps!$S$14</f>
        <v>160</v>
      </c>
      <c r="P6" s="69">
        <f>[14]Ergebnistipps!$S$14</f>
        <v>100</v>
      </c>
      <c r="Q6" s="69">
        <f>[15]Ergebnistipps!$S$14</f>
        <v>120</v>
      </c>
      <c r="R6" s="69"/>
      <c r="S6" s="69"/>
      <c r="T6" s="70">
        <f>SUM(B6:S6)</f>
        <v>2040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>
        <f>[10]Ergebnistipps!$W$14</f>
        <v>80</v>
      </c>
      <c r="M7" s="69">
        <f>[11]Ergebnistipps!$W$14</f>
        <v>80</v>
      </c>
      <c r="N7" s="69">
        <f>[12]Ergebnistipps!$W$14</f>
        <v>80</v>
      </c>
      <c r="O7" s="69">
        <f>[13]Ergebnistipps!$W$14</f>
        <v>140</v>
      </c>
      <c r="P7" s="69">
        <f>[14]Ergebnistipps!$W$14</f>
        <v>100</v>
      </c>
      <c r="Q7" s="69">
        <f>[15]Ergebnistipps!$W$14</f>
        <v>200</v>
      </c>
      <c r="R7" s="69"/>
      <c r="S7" s="69"/>
      <c r="T7" s="70">
        <f t="shared" ref="T7:T13" si="0">SUM(B7:S7)</f>
        <v>1880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>
        <f>[10]Ergebnistipps!$G$29</f>
        <v>80</v>
      </c>
      <c r="M8" s="69">
        <f>[11]Ergebnistipps!$G$29</f>
        <v>80</v>
      </c>
      <c r="N8" s="69">
        <f>[12]Ergebnistipps!$G$29</f>
        <v>80</v>
      </c>
      <c r="O8" s="69">
        <f>[13]Ergebnistipps!$G$29</f>
        <v>140</v>
      </c>
      <c r="P8" s="69">
        <f>[14]Ergebnistipps!$G$29</f>
        <v>100</v>
      </c>
      <c r="Q8" s="69">
        <f>[15]Ergebnistipps!$G$29</f>
        <v>200</v>
      </c>
      <c r="R8" s="69"/>
      <c r="S8" s="69"/>
      <c r="T8" s="70">
        <f t="shared" si="0"/>
        <v>1880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>
        <f>[10]Ergebnistipps!$K$29</f>
        <v>100</v>
      </c>
      <c r="M9" s="69">
        <f>[11]Ergebnistipps!$K$29</f>
        <v>140</v>
      </c>
      <c r="N9" s="69">
        <f>[12]Ergebnistipps!$K$29</f>
        <v>100</v>
      </c>
      <c r="O9" s="69">
        <f>[13]Ergebnistipps!$K$29</f>
        <v>160</v>
      </c>
      <c r="P9" s="69">
        <f>[14]Ergebnistipps!$K$29</f>
        <v>80</v>
      </c>
      <c r="Q9" s="69">
        <f>[15]Ergebnistipps!$K$29</f>
        <v>180</v>
      </c>
      <c r="R9" s="69"/>
      <c r="S9" s="69"/>
      <c r="T9" s="70">
        <f t="shared" si="0"/>
        <v>2020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>
        <f>[10]Ergebnistipps!$O$29</f>
        <v>20</v>
      </c>
      <c r="M10" s="69">
        <f>[11]Ergebnistipps!$O$29</f>
        <v>200</v>
      </c>
      <c r="N10" s="69">
        <f>[12]Ergebnistipps!$O$29</f>
        <v>100</v>
      </c>
      <c r="O10" s="69">
        <f>[13]Ergebnistipps!$O$29</f>
        <v>140</v>
      </c>
      <c r="P10" s="69">
        <f>[14]Ergebnistipps!$O$29</f>
        <v>100</v>
      </c>
      <c r="Q10" s="69">
        <f>[15]Ergebnistipps!$O$29</f>
        <v>220</v>
      </c>
      <c r="R10" s="69"/>
      <c r="S10" s="69"/>
      <c r="T10" s="70">
        <f t="shared" si="0"/>
        <v>2220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>
        <f>[10]Ergebnistipps!$S$29</f>
        <v>120</v>
      </c>
      <c r="M11" s="69">
        <f>[11]Ergebnistipps!$S$29</f>
        <v>220</v>
      </c>
      <c r="N11" s="69">
        <f>[12]Ergebnistipps!$S$29</f>
        <v>40</v>
      </c>
      <c r="O11" s="69">
        <f>[13]Ergebnistipps!$S$29</f>
        <v>120</v>
      </c>
      <c r="P11" s="69">
        <f>[14]Ergebnistipps!$S$29</f>
        <v>100</v>
      </c>
      <c r="Q11" s="69">
        <f>[15]Ergebnistipps!$S$29</f>
        <v>180</v>
      </c>
      <c r="R11" s="69"/>
      <c r="S11" s="69"/>
      <c r="T11" s="70">
        <f t="shared" si="0"/>
        <v>2160</v>
      </c>
    </row>
    <row r="12" spans="1:20" ht="12.75" x14ac:dyDescent="0.15">
      <c r="A12" s="165" t="s">
        <v>60</v>
      </c>
      <c r="B12" s="147"/>
      <c r="C12" s="146">
        <f>[16]Ergebnistipps!$W$29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11" sqref="M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>
        <f>[10]Mannschaftstipps!$E$16</f>
        <v>220</v>
      </c>
      <c r="M3" s="69">
        <f>[11]Mannschaftstipps!$E$16</f>
        <v>480</v>
      </c>
      <c r="N3" s="69">
        <f>[12]Mannschaftstipps!$E$16</f>
        <v>260</v>
      </c>
      <c r="O3" s="69">
        <f>[13]Mannschaftstipps!$E$16</f>
        <v>360</v>
      </c>
      <c r="P3" s="69">
        <f>[14]Mannschaftstipps!$E$16</f>
        <v>115</v>
      </c>
      <c r="Q3" s="69">
        <f>[15]Mannschaftstipps!$E$16</f>
        <v>560</v>
      </c>
      <c r="R3" s="69"/>
      <c r="S3" s="69"/>
      <c r="T3" s="70">
        <f>SUM(B3:S3)</f>
        <v>6690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>
        <f>[10]Mannschaftstipps!$I$16</f>
        <v>195</v>
      </c>
      <c r="M4" s="69">
        <f>[11]Mannschaftstipps!$I$16</f>
        <v>380</v>
      </c>
      <c r="N4" s="69">
        <f>[12]Mannschaftstipps!$I$16</f>
        <v>330</v>
      </c>
      <c r="O4" s="69">
        <f>[13]Mannschaftstipps!$I$16</f>
        <v>390</v>
      </c>
      <c r="P4" s="69">
        <f>[14]Mannschaftstipps!$I$16</f>
        <v>205</v>
      </c>
      <c r="Q4" s="69">
        <f>[15]Mannschaftstipps!$I$16</f>
        <v>510</v>
      </c>
      <c r="R4" s="69"/>
      <c r="S4" s="69"/>
      <c r="T4" s="70">
        <f>SUM(B4:S4)</f>
        <v>6330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>
        <f>[10]Mannschaftstipps!$M$16</f>
        <v>235</v>
      </c>
      <c r="M5" s="69">
        <f>[11]Mannschaftstipps!$M$16</f>
        <v>485</v>
      </c>
      <c r="N5" s="69">
        <f>[12]Mannschaftstipps!$M$16</f>
        <v>375</v>
      </c>
      <c r="O5" s="69">
        <f>[13]Mannschaftstipps!$M$16</f>
        <v>360</v>
      </c>
      <c r="P5" s="69">
        <f>[14]Mannschaftstipps!$M$16</f>
        <v>135</v>
      </c>
      <c r="Q5" s="69">
        <f>[15]Mannschaftstipps!$M$16</f>
        <v>555</v>
      </c>
      <c r="R5" s="69"/>
      <c r="S5" s="69"/>
      <c r="T5" s="70">
        <f>SUM(B5:S5)</f>
        <v>6815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>
        <f>[10]Mannschaftstipps!$E$33</f>
        <v>240</v>
      </c>
      <c r="M6" s="69">
        <f>[11]Mannschaftstipps!$E$33</f>
        <v>445</v>
      </c>
      <c r="N6" s="69">
        <f>[12]Mannschaftstipps!$E$33</f>
        <v>295</v>
      </c>
      <c r="O6" s="69">
        <f>[13]Mannschaftstipps!$E$33</f>
        <v>210</v>
      </c>
      <c r="P6" s="69">
        <f>[14]Mannschaftstipps!$E$33</f>
        <v>110</v>
      </c>
      <c r="Q6" s="69">
        <f>[15]Mannschaftstipps!$E$33</f>
        <v>605</v>
      </c>
      <c r="R6" s="69"/>
      <c r="S6" s="69"/>
      <c r="T6" s="70">
        <f>SUM(B6:S6)</f>
        <v>6090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>
        <f>[10]Mannschaftstipps!$I$33</f>
        <v>160</v>
      </c>
      <c r="M7" s="69">
        <f>[11]Mannschaftstipps!$I$33</f>
        <v>280</v>
      </c>
      <c r="N7" s="69">
        <f>[12]Mannschaftstipps!$I$33</f>
        <v>220</v>
      </c>
      <c r="O7" s="69">
        <f>[13]Mannschaftstipps!$I$33</f>
        <v>165</v>
      </c>
      <c r="P7" s="69">
        <f>[14]Mannschaftstipps!$I$33</f>
        <v>90</v>
      </c>
      <c r="Q7" s="69">
        <f>[15]Mannschaftstipps!$I$33</f>
        <v>415</v>
      </c>
      <c r="R7" s="69"/>
      <c r="S7" s="69"/>
      <c r="T7" s="70">
        <f t="shared" ref="T7:T13" si="0">SUM(B7:S7)</f>
        <v>5215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>
        <f>[10]Mannschaftstipps!$M$33</f>
        <v>160</v>
      </c>
      <c r="M8" s="69">
        <f>[11]Mannschaftstipps!$M$33</f>
        <v>330</v>
      </c>
      <c r="N8" s="69">
        <f>[12]Mannschaftstipps!$M$33</f>
        <v>350</v>
      </c>
      <c r="O8" s="69">
        <f>[13]Mannschaftstipps!$M$33</f>
        <v>270</v>
      </c>
      <c r="P8" s="69">
        <f>[14]Mannschaftstipps!$M$33</f>
        <v>170</v>
      </c>
      <c r="Q8" s="69">
        <f>[15]Mannschaftstipps!$M$33</f>
        <v>550</v>
      </c>
      <c r="R8" s="69"/>
      <c r="S8" s="69"/>
      <c r="T8" s="70">
        <f t="shared" si="0"/>
        <v>6320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>
        <f>[10]Mannschaftstipps!$E$50</f>
        <v>180</v>
      </c>
      <c r="M9" s="69">
        <f>[11]Mannschaftstipps!$E$50</f>
        <v>430</v>
      </c>
      <c r="N9" s="69">
        <f>[12]Mannschaftstipps!$E$50</f>
        <v>335</v>
      </c>
      <c r="O9" s="69">
        <f>[13]Mannschaftstipps!$E$50</f>
        <v>185</v>
      </c>
      <c r="P9" s="69">
        <f>[14]Mannschaftstipps!$E$50</f>
        <v>175</v>
      </c>
      <c r="Q9" s="69">
        <f>[15]Mannschaftstipps!$E$50</f>
        <v>520</v>
      </c>
      <c r="R9" s="69"/>
      <c r="S9" s="69"/>
      <c r="T9" s="70">
        <f t="shared" si="0"/>
        <v>5955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>
        <f>[10]Mannschaftstipps!$I$50</f>
        <v>165</v>
      </c>
      <c r="M10" s="69">
        <f>[11]Mannschaftstipps!$I$50</f>
        <v>420</v>
      </c>
      <c r="N10" s="69">
        <f>[12]Mannschaftstipps!$I$50</f>
        <v>370</v>
      </c>
      <c r="O10" s="69">
        <f>[13]Mannschaftstipps!$I$50</f>
        <v>295</v>
      </c>
      <c r="P10" s="69">
        <f>[14]Mannschaftstipps!$I$50</f>
        <v>225</v>
      </c>
      <c r="Q10" s="69">
        <f>[15]Mannschaftstipps!$I$50</f>
        <v>590</v>
      </c>
      <c r="R10" s="69"/>
      <c r="S10" s="69"/>
      <c r="T10" s="70">
        <f t="shared" si="0"/>
        <v>6550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>
        <f>[10]Mannschaftstipps!$M$50</f>
        <v>400</v>
      </c>
      <c r="M11" s="69">
        <f>[11]Mannschaftstipps!$M$50</f>
        <v>425</v>
      </c>
      <c r="N11" s="69">
        <f>[12]Mannschaftstipps!$M$50</f>
        <v>320</v>
      </c>
      <c r="O11" s="69">
        <f>[13]Mannschaftstipps!$M$50</f>
        <v>385</v>
      </c>
      <c r="P11" s="69">
        <f>[14]Mannschaftstipps!$M$50</f>
        <v>145</v>
      </c>
      <c r="Q11" s="69">
        <f>[15]Mannschaftstipps!$M$50</f>
        <v>505</v>
      </c>
      <c r="R11" s="69"/>
      <c r="S11" s="69"/>
      <c r="T11" s="70">
        <f t="shared" si="0"/>
        <v>6315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11" sqref="M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>
        <f>'[10]Zusammenfassung Spieltagspunkte'!$E$4</f>
        <v>0</v>
      </c>
      <c r="M3" s="69">
        <f>'[11]Zusammenfassung Spieltagspunkte'!$E$4</f>
        <v>0</v>
      </c>
      <c r="N3" s="69">
        <f>'[12]Zusammenfassung Spieltagspunkte'!$E$4</f>
        <v>0</v>
      </c>
      <c r="O3" s="69">
        <f>'[13]Zusammenfassung Spieltagspunkte'!$E$4</f>
        <v>50</v>
      </c>
      <c r="P3" s="69">
        <f>'[14]Zusammenfassung Spieltagspunkte'!$E$4</f>
        <v>0</v>
      </c>
      <c r="Q3" s="69">
        <f>'[15]Zusammenfassung Spieltagspunkte'!$E$4</f>
        <v>0</v>
      </c>
      <c r="R3" s="69"/>
      <c r="S3" s="69"/>
      <c r="T3" s="70">
        <f>SUM(B3:S3)</f>
        <v>150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>
        <f>'[10]Zusammenfassung Spieltagspunkte'!$E$5</f>
        <v>0</v>
      </c>
      <c r="M4" s="69">
        <f>'[11]Zusammenfassung Spieltagspunkte'!$E$5</f>
        <v>0</v>
      </c>
      <c r="N4" s="69">
        <f>'[12]Zusammenfassung Spieltagspunkte'!$E$5</f>
        <v>0</v>
      </c>
      <c r="O4" s="69">
        <f>'[13]Zusammenfassung Spieltagspunkte'!$E$5</f>
        <v>0</v>
      </c>
      <c r="P4" s="69">
        <f>'[14]Zusammenfassung Spieltagspunkte'!$E$5</f>
        <v>50</v>
      </c>
      <c r="Q4" s="69">
        <f>'[15]Zusammenfassung Spieltagspunkte'!$E$5</f>
        <v>0</v>
      </c>
      <c r="R4" s="69"/>
      <c r="S4" s="69"/>
      <c r="T4" s="70">
        <f>SUM(B4:S4)</f>
        <v>50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>
        <f>'[10]Zusammenfassung Spieltagspunkte'!$E$6</f>
        <v>0</v>
      </c>
      <c r="M5" s="69">
        <f>'[11]Zusammenfassung Spieltagspunkte'!$E$6</f>
        <v>50</v>
      </c>
      <c r="N5" s="69">
        <f>'[12]Zusammenfassung Spieltagspunkte'!$E$6</f>
        <v>0</v>
      </c>
      <c r="O5" s="69">
        <f>'[13]Zusammenfassung Spieltagspunkte'!$E$6</f>
        <v>50</v>
      </c>
      <c r="P5" s="69">
        <f>'[14]Zusammenfassung Spieltagspunkte'!$E$6</f>
        <v>0</v>
      </c>
      <c r="Q5" s="69">
        <f>'[15]Zusammenfassung Spieltagspunkte'!$E$6</f>
        <v>0</v>
      </c>
      <c r="R5" s="69"/>
      <c r="S5" s="69"/>
      <c r="T5" s="70">
        <f>SUM(B5:S5)</f>
        <v>200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>
        <f>'[10]Zusammenfassung Spieltagspunkte'!$E$7</f>
        <v>0</v>
      </c>
      <c r="M6" s="69">
        <f>'[11]Zusammenfassung Spieltagspunkte'!$E$7</f>
        <v>0</v>
      </c>
      <c r="N6" s="69">
        <f>'[12]Zusammenfassung Spieltagspunkte'!$E$7</f>
        <v>0</v>
      </c>
      <c r="O6" s="69">
        <f>'[13]Zusammenfassung Spieltagspunkte'!$E$7</f>
        <v>0</v>
      </c>
      <c r="P6" s="69">
        <f>'[14]Zusammenfassung Spieltagspunkte'!$E$7</f>
        <v>0</v>
      </c>
      <c r="Q6" s="69">
        <f>'[15]Zusammenfassung Spieltagspunkte'!$E$7</f>
        <v>0</v>
      </c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>
        <f>'[10]Zusammenfassung Spieltagspunkte'!$E$8</f>
        <v>0</v>
      </c>
      <c r="M7" s="69">
        <f>'[11]Zusammenfassung Spieltagspunkte'!$E$8</f>
        <v>0</v>
      </c>
      <c r="N7" s="69">
        <f>'[12]Zusammenfassung Spieltagspunkte'!$E$8</f>
        <v>0</v>
      </c>
      <c r="O7" s="69">
        <f>'[13]Zusammenfassung Spieltagspunkte'!$E$8</f>
        <v>0</v>
      </c>
      <c r="P7" s="69">
        <f>'[14]Zusammenfassung Spieltagspunkte'!$E$8</f>
        <v>0</v>
      </c>
      <c r="Q7" s="69">
        <f>'[15]Zusammenfassung Spieltagspunkte'!$E$8</f>
        <v>0</v>
      </c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>
        <f>'[10]Zusammenfassung Spieltagspunkte'!$E$9</f>
        <v>0</v>
      </c>
      <c r="M8" s="69">
        <f>'[11]Zusammenfassung Spieltagspunkte'!$E$9</f>
        <v>0</v>
      </c>
      <c r="N8" s="69">
        <f>'[12]Zusammenfassung Spieltagspunkte'!$E$9</f>
        <v>0</v>
      </c>
      <c r="O8" s="69">
        <f>'[13]Zusammenfassung Spieltagspunkte'!$E$9</f>
        <v>0</v>
      </c>
      <c r="P8" s="69">
        <f>'[14]Zusammenfassung Spieltagspunkte'!$E$9</f>
        <v>0</v>
      </c>
      <c r="Q8" s="69">
        <f>'[15]Zusammenfassung Spieltagspunkte'!$E$9</f>
        <v>0</v>
      </c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>
        <f>'[10]Zusammenfassung Spieltagspunkte'!$E$10</f>
        <v>0</v>
      </c>
      <c r="M9" s="69">
        <f>'[11]Zusammenfassung Spieltagspunkte'!$E$10</f>
        <v>0</v>
      </c>
      <c r="N9" s="69">
        <f>'[12]Zusammenfassung Spieltagspunkte'!$E$10</f>
        <v>0</v>
      </c>
      <c r="O9" s="69">
        <f>'[13]Zusammenfassung Spieltagspunkte'!$E$10</f>
        <v>0</v>
      </c>
      <c r="P9" s="69">
        <f>'[14]Zusammenfassung Spieltagspunkte'!$E$10</f>
        <v>0</v>
      </c>
      <c r="Q9" s="69">
        <f>'[15]Zusammenfassung Spieltagspunkte'!$E$10</f>
        <v>0</v>
      </c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>
        <f>'[10]Zusammenfassung Spieltagspunkte'!$E$11</f>
        <v>0</v>
      </c>
      <c r="M10" s="69">
        <f>'[11]Zusammenfassung Spieltagspunkte'!$E$11</f>
        <v>0</v>
      </c>
      <c r="N10" s="69">
        <f>'[12]Zusammenfassung Spieltagspunkte'!$E$11</f>
        <v>50</v>
      </c>
      <c r="O10" s="69">
        <f>'[13]Zusammenfassung Spieltagspunkte'!$E$11</f>
        <v>0</v>
      </c>
      <c r="P10" s="69">
        <f>'[14]Zusammenfassung Spieltagspunkte'!$E$11</f>
        <v>50</v>
      </c>
      <c r="Q10" s="69">
        <f>'[15]Zusammenfassung Spieltagspunkte'!$E$11</f>
        <v>50</v>
      </c>
      <c r="R10" s="69"/>
      <c r="S10" s="69"/>
      <c r="T10" s="70">
        <f t="shared" si="0"/>
        <v>300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>
        <f>'[10]Zusammenfassung Spieltagspunkte'!$E$12</f>
        <v>50</v>
      </c>
      <c r="M11" s="69">
        <f>'[11]Zusammenfassung Spieltagspunkte'!$E$12</f>
        <v>0</v>
      </c>
      <c r="N11" s="69">
        <f>'[12]Zusammenfassung Spieltagspunkte'!$E$12</f>
        <v>0</v>
      </c>
      <c r="O11" s="69">
        <f>'[13]Zusammenfassung Spieltagspunkte'!$E$12</f>
        <v>0</v>
      </c>
      <c r="P11" s="69">
        <f>'[14]Zusammenfassung Spieltagspunkte'!$E$12</f>
        <v>0</v>
      </c>
      <c r="Q11" s="69">
        <f>'[15]Zusammenfassung Spieltagspunkte'!$E$12</f>
        <v>0</v>
      </c>
      <c r="R11" s="69"/>
      <c r="S11" s="69"/>
      <c r="T11" s="70">
        <f t="shared" si="0"/>
        <v>100</v>
      </c>
    </row>
    <row r="12" spans="1:20" ht="12.75" x14ac:dyDescent="0.15">
      <c r="A12" s="165" t="s">
        <v>60</v>
      </c>
      <c r="B12" s="147"/>
      <c r="C12" s="146">
        <f>'[16]Zusammenfassung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11" sqref="M11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>
        <v>200</v>
      </c>
      <c r="F2" s="176"/>
      <c r="G2" s="176"/>
      <c r="H2" s="176"/>
      <c r="I2" s="176"/>
      <c r="J2" s="176">
        <v>100</v>
      </c>
      <c r="K2" s="176"/>
      <c r="L2" s="176"/>
      <c r="M2" s="176"/>
      <c r="N2" s="176"/>
      <c r="O2" s="176"/>
      <c r="P2" s="176">
        <v>100</v>
      </c>
      <c r="Q2" s="176"/>
      <c r="R2" s="176"/>
      <c r="S2" s="176">
        <v>200</v>
      </c>
      <c r="T2" s="85">
        <f>SUM(B2:S2)</f>
        <v>600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 t="s">
        <v>41</v>
      </c>
      <c r="C16" s="240"/>
      <c r="D16" s="240"/>
      <c r="E16" s="241" t="s">
        <v>118</v>
      </c>
      <c r="F16" s="241"/>
      <c r="G16" s="241"/>
      <c r="H16" s="241"/>
      <c r="I16" s="241"/>
      <c r="J16" s="241"/>
      <c r="K16" s="5" t="s">
        <v>69</v>
      </c>
      <c r="L16" s="241" t="s">
        <v>119</v>
      </c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 t="s">
        <v>56</v>
      </c>
      <c r="C17" s="240"/>
      <c r="D17" s="240"/>
      <c r="E17" s="240" t="s">
        <v>120</v>
      </c>
      <c r="F17" s="240"/>
      <c r="G17" s="240"/>
      <c r="H17" s="240"/>
      <c r="I17" s="240"/>
      <c r="J17" s="240"/>
      <c r="K17" s="5" t="s">
        <v>69</v>
      </c>
      <c r="L17" s="241" t="s">
        <v>121</v>
      </c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 t="s">
        <v>62</v>
      </c>
      <c r="C18" s="240"/>
      <c r="D18" s="240"/>
      <c r="E18" s="240" t="s">
        <v>122</v>
      </c>
      <c r="F18" s="240"/>
      <c r="G18" s="240"/>
      <c r="H18" s="240"/>
      <c r="I18" s="240"/>
      <c r="J18" s="240"/>
      <c r="K18" s="5" t="s">
        <v>69</v>
      </c>
      <c r="L18" s="241" t="s">
        <v>123</v>
      </c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 t="s">
        <v>62</v>
      </c>
      <c r="C19" s="240"/>
      <c r="D19" s="240"/>
      <c r="E19" s="241" t="s">
        <v>123</v>
      </c>
      <c r="F19" s="241"/>
      <c r="G19" s="241"/>
      <c r="H19" s="241"/>
      <c r="I19" s="241"/>
      <c r="J19" s="241"/>
      <c r="K19" s="5" t="s">
        <v>69</v>
      </c>
      <c r="L19" s="240" t="s">
        <v>122</v>
      </c>
      <c r="M19" s="240"/>
      <c r="N19" s="240"/>
      <c r="O19" s="240"/>
      <c r="P19" s="240"/>
      <c r="Q19" s="240"/>
      <c r="U19" s="240"/>
      <c r="V19" s="240"/>
      <c r="W19" s="240"/>
      <c r="X19" s="240"/>
    </row>
    <row r="20" spans="1:24" x14ac:dyDescent="0.15">
      <c r="A20" s="5" t="s">
        <v>73</v>
      </c>
      <c r="B20" s="240" t="s">
        <v>124</v>
      </c>
      <c r="C20" s="240"/>
      <c r="D20" s="240"/>
      <c r="E20" s="240" t="s">
        <v>125</v>
      </c>
      <c r="F20" s="240"/>
      <c r="G20" s="240"/>
      <c r="H20" s="240"/>
      <c r="I20" s="240"/>
      <c r="J20" s="240"/>
      <c r="K20" s="5" t="s">
        <v>69</v>
      </c>
      <c r="L20" s="240" t="s">
        <v>126</v>
      </c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 t="s">
        <v>124</v>
      </c>
      <c r="C21" s="240"/>
      <c r="D21" s="240"/>
      <c r="E21" s="240" t="s">
        <v>127</v>
      </c>
      <c r="F21" s="240"/>
      <c r="G21" s="240"/>
      <c r="H21" s="240"/>
      <c r="I21" s="240"/>
      <c r="J21" s="240"/>
      <c r="K21" s="5" t="s">
        <v>75</v>
      </c>
      <c r="L21" s="240" t="s">
        <v>125</v>
      </c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7" sqref="H17:I17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[15]Auswertung!$I$10+428</f>
        <v>451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1" sqref="M11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1" sqref="M11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1" sqref="M11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2023-12-18T06:55:44Z</cp:lastPrinted>
  <dcterms:created xsi:type="dcterms:W3CDTF">2001-07-27T22:51:21Z</dcterms:created>
  <dcterms:modified xsi:type="dcterms:W3CDTF">2024-01-25T06:01:07Z</dcterms:modified>
</cp:coreProperties>
</file>