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F6E1495-F6D8-4064-9A68-DBEAF5F1BBC2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81029"/>
</workbook>
</file>

<file path=xl/calcChain.xml><?xml version="1.0" encoding="utf-8"?>
<calcChain xmlns="http://schemas.openxmlformats.org/spreadsheetml/2006/main">
  <c r="H17" i="9" l="1"/>
  <c r="AB11" i="4"/>
  <c r="AB10" i="4"/>
  <c r="AB9" i="4"/>
  <c r="AB8" i="4"/>
  <c r="AB7" i="4"/>
  <c r="AB6" i="4"/>
  <c r="AB5" i="4"/>
  <c r="AB4" i="4"/>
  <c r="AB3" i="4"/>
  <c r="AB11" i="3"/>
  <c r="AB10" i="3"/>
  <c r="AB9" i="3"/>
  <c r="AB8" i="3"/>
  <c r="AB7" i="3"/>
  <c r="AB6" i="3"/>
  <c r="AB5" i="3"/>
  <c r="AB4" i="3"/>
  <c r="AB3" i="3"/>
  <c r="AB11" i="2"/>
  <c r="AB10" i="2"/>
  <c r="AB9" i="2"/>
  <c r="AB8" i="2"/>
  <c r="AB7" i="2"/>
  <c r="AB6" i="2"/>
  <c r="AB5" i="2"/>
  <c r="AB4" i="2"/>
  <c r="AB3" i="2"/>
  <c r="AA11" i="4"/>
  <c r="AA10" i="4"/>
  <c r="AA9" i="4"/>
  <c r="AA8" i="4"/>
  <c r="AA7" i="4"/>
  <c r="AA6" i="4"/>
  <c r="AA5" i="4"/>
  <c r="AA4" i="4"/>
  <c r="AA3" i="4"/>
  <c r="AA11" i="3"/>
  <c r="AA10" i="3"/>
  <c r="AA9" i="3"/>
  <c r="AA8" i="3"/>
  <c r="AA7" i="3"/>
  <c r="AA6" i="3"/>
  <c r="AA5" i="3"/>
  <c r="AA4" i="3"/>
  <c r="AA3" i="3"/>
  <c r="AA11" i="2"/>
  <c r="AA10" i="2"/>
  <c r="AA9" i="2"/>
  <c r="AA8" i="2"/>
  <c r="AA7" i="2"/>
  <c r="AA6" i="2"/>
  <c r="AA5" i="2"/>
  <c r="AA4" i="2"/>
  <c r="AA3" i="2"/>
  <c r="Z11" i="4"/>
  <c r="Z10" i="4"/>
  <c r="Z9" i="4"/>
  <c r="Z8" i="4"/>
  <c r="Z7" i="4"/>
  <c r="Z6" i="4"/>
  <c r="Z5" i="4"/>
  <c r="Z4" i="4"/>
  <c r="Z3" i="4"/>
  <c r="Z11" i="3"/>
  <c r="Z10" i="3"/>
  <c r="Z9" i="3"/>
  <c r="Z8" i="3"/>
  <c r="Z7" i="3"/>
  <c r="Z6" i="3"/>
  <c r="Z5" i="3"/>
  <c r="Z4" i="3"/>
  <c r="Z3" i="3"/>
  <c r="Z11" i="2"/>
  <c r="Z10" i="2"/>
  <c r="Z9" i="2"/>
  <c r="Z8" i="2"/>
  <c r="Z7" i="2"/>
  <c r="Z6" i="2"/>
  <c r="Z5" i="2"/>
  <c r="Z4" i="2"/>
  <c r="Z3" i="2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7" i="1" s="1"/>
  <c r="T5" i="11"/>
  <c r="L8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2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8" i="1" s="1"/>
  <c r="D23" i="6"/>
  <c r="I5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K14" i="9"/>
  <c r="J7" i="9"/>
  <c r="J11" i="9"/>
  <c r="K4" i="9"/>
  <c r="E15" i="9"/>
  <c r="K9" i="9"/>
  <c r="I9" i="9" s="1"/>
  <c r="L9" i="9" s="1"/>
  <c r="J12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2" i="1" s="1"/>
  <c r="R10" i="2" l="1"/>
  <c r="AJ10" i="2" s="1"/>
  <c r="E6" i="1" s="1"/>
  <c r="R9" i="2"/>
  <c r="AJ9" i="2" s="1"/>
  <c r="E11" i="1" s="1"/>
  <c r="R11" i="2"/>
  <c r="AJ11" i="2" s="1"/>
  <c r="E9" i="1" s="1"/>
  <c r="R7" i="2"/>
  <c r="AJ7" i="2" s="1"/>
  <c r="E13" i="1" s="1"/>
  <c r="R3" i="2"/>
  <c r="AJ3" i="2" s="1"/>
  <c r="E5" i="1" s="1"/>
  <c r="R5" i="2" l="1"/>
  <c r="AJ5" i="2" s="1"/>
  <c r="E7" i="1" s="1"/>
  <c r="R4" i="2" l="1"/>
  <c r="AJ4" i="2" s="1"/>
  <c r="E8" i="1" s="1"/>
  <c r="R6" i="2" l="1"/>
  <c r="AJ6" i="2" s="1"/>
  <c r="E10" i="1" s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AJ10" i="3" s="1"/>
  <c r="F6" i="1" s="1"/>
  <c r="Y5" i="3"/>
  <c r="AJ5" i="3" s="1"/>
  <c r="F7" i="1" s="1"/>
  <c r="Y9" i="3"/>
  <c r="AJ9" i="3" s="1"/>
  <c r="F11" i="1" s="1"/>
  <c r="Y7" i="3"/>
  <c r="AJ7" i="3" s="1"/>
  <c r="F13" i="1" s="1"/>
  <c r="Y11" i="3"/>
  <c r="AJ11" i="3" s="1"/>
  <c r="F9" i="1" s="1"/>
  <c r="Y6" i="3"/>
  <c r="AJ6" i="3" s="1"/>
  <c r="F10" i="1" s="1"/>
  <c r="Y8" i="3"/>
  <c r="AJ8" i="3" s="1"/>
  <c r="F12" i="1" s="1"/>
  <c r="Y4" i="3"/>
  <c r="AJ4" i="3" s="1"/>
  <c r="F8" i="1" s="1"/>
  <c r="Y3" i="3"/>
  <c r="AJ3" i="3" s="1"/>
  <c r="F5" i="1" s="1"/>
  <c r="Y5" i="4" l="1"/>
  <c r="AJ5" i="4" s="1"/>
  <c r="G7" i="1" s="1"/>
  <c r="M7" i="1" s="1"/>
  <c r="Y6" i="4"/>
  <c r="AJ6" i="4" s="1"/>
  <c r="G10" i="1" s="1"/>
  <c r="M10" i="1" s="1"/>
  <c r="Y8" i="4"/>
  <c r="AJ8" i="4" s="1"/>
  <c r="G12" i="1" s="1"/>
  <c r="M12" i="1" s="1"/>
  <c r="Y9" i="4"/>
  <c r="AJ9" i="4" s="1"/>
  <c r="G11" i="1" s="1"/>
  <c r="M11" i="1" s="1"/>
  <c r="Y4" i="4"/>
  <c r="AJ4" i="4" s="1"/>
  <c r="G8" i="1" s="1"/>
  <c r="M8" i="1" s="1"/>
  <c r="O8" i="1" s="1"/>
  <c r="Y10" i="4"/>
  <c r="AJ10" i="4" s="1"/>
  <c r="G6" i="1" s="1"/>
  <c r="M6" i="1" s="1"/>
  <c r="Y7" i="4"/>
  <c r="AJ7" i="4" s="1"/>
  <c r="G13" i="1" s="1"/>
  <c r="M13" i="1" s="1"/>
  <c r="Y11" i="4"/>
  <c r="AJ11" i="4" s="1"/>
  <c r="G9" i="1" s="1"/>
  <c r="M9" i="1" s="1"/>
  <c r="Y3" i="4"/>
  <c r="AJ3" i="4" s="1"/>
  <c r="G5" i="1" s="1"/>
  <c r="M5" i="1" s="1"/>
  <c r="O9" i="1" l="1"/>
  <c r="O6" i="1"/>
  <c r="O15" i="1"/>
  <c r="O13" i="1"/>
  <c r="O10" i="1"/>
  <c r="O11" i="1"/>
  <c r="O12" i="1"/>
  <c r="O14" i="1"/>
  <c r="O7" i="1"/>
</calcChain>
</file>

<file path=xl/sharedStrings.xml><?xml version="1.0" encoding="utf-8"?>
<sst xmlns="http://schemas.openxmlformats.org/spreadsheetml/2006/main" count="295" uniqueCount="134">
  <si>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</si>
  <si>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</si>
  <si>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</si>
  <si>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</si>
  <si>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</si>
  <si>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</si>
  <si>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</si>
  <si>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</si>
  <si>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</si>
  <si>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</si>
  <si>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</si>
  <si>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</si>
  <si>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</si>
  <si>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</si>
  <si>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</si>
  <si>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</si>
  <si>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</si>
  <si>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</si>
  <si>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</si>
  <si>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</si>
  <si>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</si>
  <si>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</si>
  <si>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</si>
  <si>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</si>
  <si>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</si>
  <si>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</si>
  <si>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</si>
  <si>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</si>
  <si>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</si>
  <si>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</si>
  <si>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</si>
  <si>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</si>
  <si>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</si>
  <si>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</si>
  <si>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</si>
  <si>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</si>
  <si>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</si>
  <si>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</si>
  <si>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</si>
  <si>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</si>
  <si>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</si>
  <si>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</si>
  <si>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</si>
  <si>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</si>
  <si>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</si>
  <si>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</si>
  <si>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</si>
  <si>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</si>
  <si>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</si>
  <si>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</si>
  <si>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</si>
  <si>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</si>
  <si>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</si>
  <si>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</si>
  <si>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</si>
  <si>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</si>
  <si>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</si>
  <si>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</si>
  <si>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</si>
  <si>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</si>
  <si>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</si>
  <si>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</si>
  <si>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</si>
  <si>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</si>
  <si>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</si>
  <si>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</si>
  <si>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</si>
  <si>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</si>
  <si>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</si>
  <si>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</si>
  <si>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</si>
  <si>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</si>
  <si>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</si>
  <si>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</si>
  <si>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</si>
  <si>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</si>
  <si>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</si>
  <si>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</si>
  <si>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</si>
  <si>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</si>
  <si>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</si>
  <si>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</si>
  <si>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</si>
  <si>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</si>
  <si>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</si>
  <si>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</si>
  <si>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</si>
  <si>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</si>
  <si>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</si>
  <si>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</si>
  <si>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</si>
  <si>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</si>
  <si>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</si>
  <si>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</si>
  <si>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</si>
  <si>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</si>
  <si>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</si>
  <si>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</si>
  <si>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</si>
  <si>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</si>
  <si>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</si>
  <si>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</si>
  <si>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</si>
  <si>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</si>
  <si>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</si>
  <si>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</si>
  <si>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</si>
  <si>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</si>
  <si>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</si>
  <si>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</si>
  <si>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</si>
  <si>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</si>
  <si>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</si>
  <si>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</si>
  <si>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</si>
  <si>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</si>
  <si>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</si>
  <si>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</si>
  <si>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</si>
  <si>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</si>
  <si>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</si>
  <si>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</si>
  <si>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</si>
  <si>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</si>
  <si>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</si>
  <si>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</si>
  <si>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</si>
  <si>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</si>
  <si>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</si>
  <si>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</si>
  <si>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</si>
  <si>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</si>
  <si>
    <t>Ralph Hasenhüttl</t>
  </si>
  <si>
    <t>Niko 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</si>
</sst>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2.%20Spieltag.xlsx" TargetMode="External"/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3.%20Spieltag.xlsx" TargetMode="External"/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4.%20Spieltag.xlsx" TargetMode="External"/><Relationship Id="rId1" Type="http://schemas.openxmlformats.org/officeDocument/2006/relationships/externalLinkPath" Target="24.%20Spieltag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5.%20Spieltag.xlsx" TargetMode="External"/><Relationship Id="rId1" Type="http://schemas.openxmlformats.org/officeDocument/2006/relationships/externalLinkPath" Target="25.%20Spieltag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6.%20Spieltag.xlsx" TargetMode="External"/><Relationship Id="rId1" Type="http://schemas.openxmlformats.org/officeDocument/2006/relationships/externalLinkPath" Target="26.%20Spieltag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7.%20Spieltag.xlsx" TargetMode="External"/><Relationship Id="rId1" Type="http://schemas.openxmlformats.org/officeDocument/2006/relationships/externalLinkPath" Target="27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760</v>
          </cell>
          <cell r="I16">
            <v>715</v>
          </cell>
          <cell r="M16">
            <v>745</v>
          </cell>
        </row>
        <row r="33">
          <cell r="E33">
            <v>775</v>
          </cell>
          <cell r="I33">
            <v>730</v>
          </cell>
          <cell r="M33">
            <v>725</v>
          </cell>
        </row>
        <row r="50">
          <cell r="E50">
            <v>775</v>
          </cell>
          <cell r="I50">
            <v>770</v>
          </cell>
          <cell r="M50">
            <v>705</v>
          </cell>
        </row>
      </sheetData>
      <sheetData sheetId="4">
        <row r="14">
          <cell r="G14">
            <v>160</v>
          </cell>
          <cell r="K14">
            <v>280</v>
          </cell>
          <cell r="O14">
            <v>120</v>
          </cell>
          <cell r="S14">
            <v>160</v>
          </cell>
          <cell r="W14">
            <v>220</v>
          </cell>
        </row>
        <row r="29">
          <cell r="G29">
            <v>220</v>
          </cell>
          <cell r="K29">
            <v>220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50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685</v>
          </cell>
          <cell r="I16">
            <v>665</v>
          </cell>
          <cell r="M16">
            <v>535</v>
          </cell>
        </row>
        <row r="33">
          <cell r="E33">
            <v>645</v>
          </cell>
          <cell r="I33">
            <v>550</v>
          </cell>
          <cell r="M33">
            <v>560</v>
          </cell>
        </row>
        <row r="50">
          <cell r="E50">
            <v>645</v>
          </cell>
          <cell r="I50">
            <v>565</v>
          </cell>
          <cell r="M50">
            <v>590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200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22</v>
          </cell>
        </row>
      </sheetData>
      <sheetData sheetId="3">
        <row r="16">
          <cell r="E16">
            <v>295</v>
          </cell>
          <cell r="I16">
            <v>200</v>
          </cell>
          <cell r="M16">
            <v>275</v>
          </cell>
        </row>
        <row r="33">
          <cell r="E33">
            <v>305</v>
          </cell>
          <cell r="I33">
            <v>215</v>
          </cell>
          <cell r="M33">
            <v>160</v>
          </cell>
        </row>
        <row r="50">
          <cell r="E50">
            <v>240</v>
          </cell>
          <cell r="I50">
            <v>230</v>
          </cell>
          <cell r="M50">
            <v>140</v>
          </cell>
        </row>
      </sheetData>
      <sheetData sheetId="4">
        <row r="14">
          <cell r="G14">
            <v>80</v>
          </cell>
          <cell r="K14">
            <v>20</v>
          </cell>
          <cell r="O14">
            <v>40</v>
          </cell>
          <cell r="S14">
            <v>80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140</v>
          </cell>
          <cell r="S29">
            <v>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D27" sqref="D27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Ergebnispunkte!$AJ$3</f>
        <v>3680</v>
      </c>
      <c r="F5" s="36">
        <f>Mannschaftspunkte!$AJ$3</f>
        <v>12025</v>
      </c>
      <c r="G5" s="36">
        <f>Spieltagsbonuspunkte!$AJ$3</f>
        <v>300</v>
      </c>
      <c r="H5" s="36">
        <f>Trainerwechsel!$T$4</f>
        <v>200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 t="shared" ref="M5:M13" si="0">SUM(E5:L5)</f>
        <v>16205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4140</v>
      </c>
      <c r="F6" s="36">
        <f>Mannschaftspunkte!$AJ$10</f>
        <v>11265</v>
      </c>
      <c r="G6" s="36">
        <f>Spieltagsbonuspunkte!$AJ$10</f>
        <v>400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 t="shared" si="0"/>
        <v>15905</v>
      </c>
      <c r="O6" s="38">
        <f t="shared" ref="O6:O13" si="1">M6-M5</f>
        <v>-300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3780</v>
      </c>
      <c r="F7" s="36">
        <f>Mannschaftspunkte!$AJ$5</f>
        <v>11475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 t="shared" si="0"/>
        <v>15605</v>
      </c>
      <c r="O7" s="38">
        <f t="shared" si="1"/>
        <v>-300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3800</v>
      </c>
      <c r="F8" s="36">
        <f>Mannschaftspunkte!$AJ$4</f>
        <v>11335</v>
      </c>
      <c r="G8" s="36">
        <f>Spieltagsbonuspunkte!$AJ$4</f>
        <v>150</v>
      </c>
      <c r="H8" s="39">
        <f>Trainerwechsel!$T$5</f>
        <v>200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15485</v>
      </c>
      <c r="O8" s="38">
        <f t="shared" si="1"/>
        <v>-120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3980</v>
      </c>
      <c r="F9" s="36">
        <f>Mannschaftspunkte!$AJ$11</f>
        <v>10750</v>
      </c>
      <c r="G9" s="36">
        <f>Spieltagsbonuspunkte!$AJ$11</f>
        <v>200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15030</v>
      </c>
      <c r="O9" s="38">
        <f t="shared" si="1"/>
        <v>-455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3820</v>
      </c>
      <c r="F10" s="36">
        <f>Mannschaftspunkte!$AJ$6</f>
        <v>10905</v>
      </c>
      <c r="G10" s="36">
        <f>Spieltagsbonuspunkte!$AJ$6</f>
        <v>150</v>
      </c>
      <c r="H10" s="39">
        <f>Trainerwechsel!$T$7</f>
        <v>100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 t="shared" si="0"/>
        <v>14975</v>
      </c>
      <c r="O10" s="38">
        <f t="shared" si="1"/>
        <v>-55</v>
      </c>
    </row>
    <row r="11" spans="1:15" x14ac:dyDescent="0.2">
      <c r="A11" s="40">
        <v>7</v>
      </c>
      <c r="C11" s="34">
        <v>7</v>
      </c>
      <c r="D11" s="35" t="s">
        <v>29</v>
      </c>
      <c r="E11" s="36">
        <f>Ergebnispunkte!$AJ$9</f>
        <v>3740</v>
      </c>
      <c r="F11" s="36">
        <f>Mannschaftspunkte!$AJ$9</f>
        <v>10860</v>
      </c>
      <c r="G11" s="36">
        <f>Spieltagsbonuspunkte!$AJ$9</f>
        <v>50</v>
      </c>
      <c r="H11" s="39">
        <f>Trainerwechsel!$T$10</f>
        <v>100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 t="shared" si="0"/>
        <v>14750</v>
      </c>
      <c r="O11" s="38">
        <f t="shared" si="1"/>
        <v>-225</v>
      </c>
    </row>
    <row r="12" spans="1:15" x14ac:dyDescent="0.2">
      <c r="A12" s="40">
        <v>8</v>
      </c>
      <c r="C12" s="34">
        <v>8</v>
      </c>
      <c r="D12" s="35" t="s">
        <v>27</v>
      </c>
      <c r="E12" s="36">
        <f>Ergebnispunkte!$AJ$8</f>
        <v>3620</v>
      </c>
      <c r="F12" s="36">
        <f>Mannschaftspunkte!$AJ$8</f>
        <v>10995</v>
      </c>
      <c r="G12" s="36">
        <f>Spieltagsbonuspunkte!$AJ$8</f>
        <v>0</v>
      </c>
      <c r="H12" s="39">
        <f>Trainerwechsel!$T$9</f>
        <v>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 t="shared" si="0"/>
        <v>14615</v>
      </c>
      <c r="O12" s="38">
        <f t="shared" si="1"/>
        <v>-135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3620</v>
      </c>
      <c r="F13" s="36">
        <f>Mannschaftspunkte!$AJ$7</f>
        <v>9975</v>
      </c>
      <c r="G13" s="36">
        <f>Spieltagsbonuspunkte!$AJ$7</f>
        <v>50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13645</v>
      </c>
      <c r="O13" s="38">
        <f t="shared" si="1"/>
        <v>-970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-14615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69"/>
      <c r="O15" s="38">
        <f>M15-M13</f>
        <v>-13645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AB3" sqref="AB3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>
        <f>[25]Ergebnistipps!$G$14</f>
        <v>160</v>
      </c>
      <c r="AA3" s="65">
        <f>[26]Ergebnistipps!$G$14</f>
        <v>160</v>
      </c>
      <c r="AB3" s="65">
        <f>[27]Ergebnistipps!$G$14</f>
        <v>80</v>
      </c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3680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>
        <f>[25]Ergebnistipps!$K$14</f>
        <v>280</v>
      </c>
      <c r="AA4" s="65">
        <f>[26]Ergebnistipps!$K$14</f>
        <v>160</v>
      </c>
      <c r="AB4" s="65">
        <f>[27]Ergebnistipps!$K$14</f>
        <v>20</v>
      </c>
      <c r="AC4" s="65"/>
      <c r="AD4" s="65"/>
      <c r="AE4" s="65"/>
      <c r="AF4" s="65"/>
      <c r="AG4" s="65"/>
      <c r="AH4" s="65"/>
      <c r="AI4" s="65"/>
      <c r="AJ4" s="66">
        <f t="shared" si="0"/>
        <v>3800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>
        <f>[25]Ergebnistipps!$O$14</f>
        <v>120</v>
      </c>
      <c r="AA5" s="65">
        <f>[26]Ergebnistipps!$O$14</f>
        <v>220</v>
      </c>
      <c r="AB5" s="65">
        <f>[27]Ergebnistipps!$O$14</f>
        <v>40</v>
      </c>
      <c r="AC5" s="65"/>
      <c r="AD5" s="65"/>
      <c r="AE5" s="65"/>
      <c r="AF5" s="65"/>
      <c r="AG5" s="65"/>
      <c r="AH5" s="65"/>
      <c r="AI5" s="65"/>
      <c r="AJ5" s="66">
        <f t="shared" si="0"/>
        <v>3780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>
        <f>[25]Ergebnistipps!$S$14</f>
        <v>160</v>
      </c>
      <c r="AA6" s="65">
        <f>[26]Ergebnistipps!$S$14</f>
        <v>200</v>
      </c>
      <c r="AB6" s="65">
        <f>[27]Ergebnistipps!$S$14</f>
        <v>80</v>
      </c>
      <c r="AC6" s="65"/>
      <c r="AD6" s="65"/>
      <c r="AE6" s="65"/>
      <c r="AF6" s="65"/>
      <c r="AG6" s="65"/>
      <c r="AH6" s="65"/>
      <c r="AI6" s="65"/>
      <c r="AJ6" s="66">
        <f t="shared" si="0"/>
        <v>3820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>
        <f>[25]Ergebnistipps!$W$14</f>
        <v>220</v>
      </c>
      <c r="AA7" s="65">
        <f>[26]Ergebnistipps!$W$14</f>
        <v>200</v>
      </c>
      <c r="AB7" s="65">
        <f>[27]Ergebnistipps!$W$14</f>
        <v>100</v>
      </c>
      <c r="AC7" s="65"/>
      <c r="AD7" s="65"/>
      <c r="AE7" s="65"/>
      <c r="AF7" s="65"/>
      <c r="AG7" s="65"/>
      <c r="AH7" s="65"/>
      <c r="AI7" s="65"/>
      <c r="AJ7" s="66">
        <f t="shared" si="0"/>
        <v>3620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>
        <f>[25]Ergebnistipps!$G$29</f>
        <v>220</v>
      </c>
      <c r="AA8" s="65">
        <f>[26]Ergebnistipps!$G$29</f>
        <v>200</v>
      </c>
      <c r="AB8" s="65">
        <f>[27]Ergebnistipps!$G$29</f>
        <v>100</v>
      </c>
      <c r="AC8" s="65"/>
      <c r="AD8" s="65"/>
      <c r="AE8" s="65"/>
      <c r="AF8" s="65"/>
      <c r="AG8" s="65"/>
      <c r="AH8" s="65"/>
      <c r="AI8" s="65"/>
      <c r="AJ8" s="66">
        <f t="shared" si="0"/>
        <v>3620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>
        <f>[25]Ergebnistipps!$K$29</f>
        <v>220</v>
      </c>
      <c r="AA9" s="65">
        <f>[26]Ergebnistipps!$K$29</f>
        <v>200</v>
      </c>
      <c r="AB9" s="65">
        <f>[27]Ergebnistipps!$K$29</f>
        <v>100</v>
      </c>
      <c r="AC9" s="65"/>
      <c r="AD9" s="65"/>
      <c r="AE9" s="65"/>
      <c r="AF9" s="65"/>
      <c r="AG9" s="65"/>
      <c r="AH9" s="65"/>
      <c r="AI9" s="65"/>
      <c r="AJ9" s="66">
        <f t="shared" si="0"/>
        <v>3740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>
        <f>[25]Ergebnistipps!$O$29</f>
        <v>200</v>
      </c>
      <c r="AA10" s="65">
        <f>[26]Ergebnistipps!$O$29</f>
        <v>200</v>
      </c>
      <c r="AB10" s="65">
        <f>[27]Ergebnistipps!$O$29</f>
        <v>140</v>
      </c>
      <c r="AC10" s="65"/>
      <c r="AD10" s="65"/>
      <c r="AE10" s="65"/>
      <c r="AF10" s="65"/>
      <c r="AG10" s="65"/>
      <c r="AH10" s="65"/>
      <c r="AI10" s="65"/>
      <c r="AJ10" s="66">
        <f t="shared" si="0"/>
        <v>4140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>
        <f>[25]Ergebnistipps!$S$29</f>
        <v>280</v>
      </c>
      <c r="AA11" s="65">
        <f>[26]Ergebnistipps!$S$29</f>
        <v>280</v>
      </c>
      <c r="AB11" s="65">
        <f>[27]Ergebnistipps!$S$29</f>
        <v>20</v>
      </c>
      <c r="AC11" s="65"/>
      <c r="AD11" s="65"/>
      <c r="AE11" s="65"/>
      <c r="AF11" s="65"/>
      <c r="AG11" s="65"/>
      <c r="AH11" s="65"/>
      <c r="AI11" s="65"/>
      <c r="AJ11" s="66">
        <f t="shared" si="0"/>
        <v>3980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D25" sqref="D25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>
        <f>[25]Mannschaftstipps!$E$16</f>
        <v>760</v>
      </c>
      <c r="AA3" s="65">
        <f>[26]Mannschaftstipps!$E$16</f>
        <v>685</v>
      </c>
      <c r="AB3" s="65">
        <f>[27]Mannschaftstipps!$E$16</f>
        <v>295</v>
      </c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12025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>
        <f>[25]Mannschaftstipps!$I$16</f>
        <v>715</v>
      </c>
      <c r="AA4" s="65">
        <f>[26]Mannschaftstipps!$I$16</f>
        <v>665</v>
      </c>
      <c r="AB4" s="65">
        <f>[27]Mannschaftstipps!$I$16</f>
        <v>200</v>
      </c>
      <c r="AC4" s="65"/>
      <c r="AD4" s="65"/>
      <c r="AE4" s="65"/>
      <c r="AF4" s="65"/>
      <c r="AG4" s="65"/>
      <c r="AH4" s="65"/>
      <c r="AI4" s="65"/>
      <c r="AJ4" s="66">
        <f t="shared" si="0"/>
        <v>11335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>
        <f>[25]Mannschaftstipps!$M$16</f>
        <v>745</v>
      </c>
      <c r="AA5" s="65">
        <f>[26]Mannschaftstipps!$M$16</f>
        <v>535</v>
      </c>
      <c r="AB5" s="65">
        <f>[27]Mannschaftstipps!$M$16</f>
        <v>275</v>
      </c>
      <c r="AC5" s="65"/>
      <c r="AD5" s="65"/>
      <c r="AE5" s="65"/>
      <c r="AF5" s="65"/>
      <c r="AG5" s="65"/>
      <c r="AH5" s="65"/>
      <c r="AI5" s="65"/>
      <c r="AJ5" s="66">
        <f t="shared" si="0"/>
        <v>11475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>
        <f>[25]Mannschaftstipps!$E$33</f>
        <v>775</v>
      </c>
      <c r="AA6" s="65">
        <f>[26]Mannschaftstipps!$E$33</f>
        <v>645</v>
      </c>
      <c r="AB6" s="65">
        <f>[27]Mannschaftstipps!$E$33</f>
        <v>305</v>
      </c>
      <c r="AC6" s="65"/>
      <c r="AD6" s="65"/>
      <c r="AE6" s="65"/>
      <c r="AF6" s="65"/>
      <c r="AG6" s="65"/>
      <c r="AH6" s="65"/>
      <c r="AI6" s="65"/>
      <c r="AJ6" s="66">
        <f t="shared" si="0"/>
        <v>10905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>
        <f>[25]Mannschaftstipps!$I$33</f>
        <v>730</v>
      </c>
      <c r="AA7" s="65">
        <f>[26]Mannschaftstipps!$I$33</f>
        <v>550</v>
      </c>
      <c r="AB7" s="65">
        <f>[27]Mannschaftstipps!$I$33</f>
        <v>215</v>
      </c>
      <c r="AC7" s="65"/>
      <c r="AD7" s="65"/>
      <c r="AE7" s="65"/>
      <c r="AF7" s="65"/>
      <c r="AG7" s="65"/>
      <c r="AH7" s="65"/>
      <c r="AI7" s="65"/>
      <c r="AJ7" s="66">
        <f t="shared" si="0"/>
        <v>9975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>
        <f>[25]Mannschaftstipps!$M$33</f>
        <v>725</v>
      </c>
      <c r="AA8" s="65">
        <f>[26]Mannschaftstipps!$M$33</f>
        <v>560</v>
      </c>
      <c r="AB8" s="65">
        <f>[27]Mannschaftstipps!$M$33</f>
        <v>160</v>
      </c>
      <c r="AC8" s="65"/>
      <c r="AD8" s="65"/>
      <c r="AE8" s="65"/>
      <c r="AF8" s="65"/>
      <c r="AG8" s="65"/>
      <c r="AH8" s="65"/>
      <c r="AI8" s="65"/>
      <c r="AJ8" s="66">
        <f t="shared" si="0"/>
        <v>10995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>
        <f>[25]Mannschaftstipps!$E$50</f>
        <v>775</v>
      </c>
      <c r="AA9" s="65">
        <f>[26]Mannschaftstipps!$E$50</f>
        <v>645</v>
      </c>
      <c r="AB9" s="65">
        <f>[27]Mannschaftstipps!$E$50</f>
        <v>240</v>
      </c>
      <c r="AC9" s="65"/>
      <c r="AD9" s="65"/>
      <c r="AE9" s="65"/>
      <c r="AF9" s="65"/>
      <c r="AG9" s="65"/>
      <c r="AH9" s="65"/>
      <c r="AI9" s="65"/>
      <c r="AJ9" s="66">
        <f t="shared" si="0"/>
        <v>10860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>
        <f>[25]Mannschaftstipps!$I$50</f>
        <v>770</v>
      </c>
      <c r="AA10" s="65">
        <f>[26]Mannschaftstipps!$I$50</f>
        <v>565</v>
      </c>
      <c r="AB10" s="65">
        <f>[27]Mannschaftstipps!$I$50</f>
        <v>230</v>
      </c>
      <c r="AC10" s="65"/>
      <c r="AD10" s="65"/>
      <c r="AE10" s="65"/>
      <c r="AF10" s="65"/>
      <c r="AG10" s="65"/>
      <c r="AH10" s="65"/>
      <c r="AI10" s="65"/>
      <c r="AJ10" s="66">
        <f t="shared" si="0"/>
        <v>11265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>
        <f>[25]Mannschaftstipps!$M$50</f>
        <v>705</v>
      </c>
      <c r="AA11" s="65">
        <f>[26]Mannschaftstipps!$M$50</f>
        <v>590</v>
      </c>
      <c r="AB11" s="65">
        <f>[27]Mannschaftstipps!$M$50</f>
        <v>140</v>
      </c>
      <c r="AC11" s="65"/>
      <c r="AD11" s="65"/>
      <c r="AE11" s="65"/>
      <c r="AF11" s="65"/>
      <c r="AG11" s="65"/>
      <c r="AH11" s="65"/>
      <c r="AI11" s="65"/>
      <c r="AJ11" s="66">
        <f t="shared" si="0"/>
        <v>10750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G22" sqref="G22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>
        <f>'[25]Zusammenfassung Spieltagspunkte'!$E$4</f>
        <v>0</v>
      </c>
      <c r="AA3" s="65">
        <f>'[26]Zusammenfassung Spieltagspunkte'!$E$4</f>
        <v>0</v>
      </c>
      <c r="AB3" s="65">
        <f>'[27]Zusammenfassung Spieltagspunkte'!$E$4</f>
        <v>0</v>
      </c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300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>
        <f>'[25]Zusammenfassung Spieltagspunkte'!$E$5</f>
        <v>50</v>
      </c>
      <c r="AA4" s="65">
        <f>'[26]Zusammenfassung Spieltagspunkte'!$E$5</f>
        <v>0</v>
      </c>
      <c r="AB4" s="65">
        <f>'[27]Zusammenfassung Spieltagspunkte'!$E$5</f>
        <v>0</v>
      </c>
      <c r="AC4" s="65"/>
      <c r="AD4" s="65"/>
      <c r="AE4" s="65"/>
      <c r="AF4" s="65"/>
      <c r="AG4" s="65"/>
      <c r="AH4" s="65"/>
      <c r="AI4" s="65"/>
      <c r="AJ4" s="66">
        <f t="shared" si="0"/>
        <v>150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>
        <f>'[25]Zusammenfassung Spieltagspunkte'!$E$6</f>
        <v>0</v>
      </c>
      <c r="AA5" s="65">
        <f>'[26]Zusammenfassung Spieltagspunkte'!$E$6</f>
        <v>0</v>
      </c>
      <c r="AB5" s="65">
        <f>'[27]Zusammenfassung Spieltagspunkte'!$E$6</f>
        <v>0</v>
      </c>
      <c r="AC5" s="65"/>
      <c r="AD5" s="65"/>
      <c r="AE5" s="65"/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>
        <f>'[25]Zusammenfassung Spieltagspunkte'!$E$7</f>
        <v>0</v>
      </c>
      <c r="AA6" s="65">
        <f>'[26]Zusammenfassung Spieltagspunkte'!$E$7</f>
        <v>0</v>
      </c>
      <c r="AB6" s="65">
        <f>'[27]Zusammenfassung Spieltagspunkte'!$E$7</f>
        <v>50</v>
      </c>
      <c r="AC6" s="65"/>
      <c r="AD6" s="65"/>
      <c r="AE6" s="65"/>
      <c r="AF6" s="65"/>
      <c r="AG6" s="65"/>
      <c r="AH6" s="65"/>
      <c r="AI6" s="65"/>
      <c r="AJ6" s="66">
        <f t="shared" si="0"/>
        <v>150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>
        <f>'[25]Zusammenfassung Spieltagspunkte'!$E$8</f>
        <v>0</v>
      </c>
      <c r="AA7" s="65">
        <f>'[26]Zusammenfassung Spieltagspunkte'!$E$8</f>
        <v>0</v>
      </c>
      <c r="AB7" s="65">
        <f>'[27]Zusammenfassung Spieltagspunkte'!$E$8</f>
        <v>0</v>
      </c>
      <c r="AC7" s="65"/>
      <c r="AD7" s="65"/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>
        <f>'[25]Zusammenfassung Spieltagspunkte'!$E$9</f>
        <v>0</v>
      </c>
      <c r="AA8" s="65">
        <f>'[26]Zusammenfassung Spieltagspunkte'!$E$9</f>
        <v>0</v>
      </c>
      <c r="AB8" s="65">
        <f>'[27]Zusammenfassung Spieltagspunkte'!$E$9</f>
        <v>0</v>
      </c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>
        <f>'[25]Zusammenfassung Spieltagspunkte'!$E$10</f>
        <v>50</v>
      </c>
      <c r="AA9" s="65">
        <f>'[26]Zusammenfassung Spieltagspunkte'!$E$10</f>
        <v>0</v>
      </c>
      <c r="AB9" s="65">
        <f>'[27]Zusammenfassung Spieltagspunkte'!$E$10</f>
        <v>0</v>
      </c>
      <c r="AC9" s="65"/>
      <c r="AD9" s="65"/>
      <c r="AE9" s="65"/>
      <c r="AF9" s="65"/>
      <c r="AG9" s="65"/>
      <c r="AH9" s="65"/>
      <c r="AI9" s="65"/>
      <c r="AJ9" s="66">
        <f t="shared" si="0"/>
        <v>50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>
        <f>'[25]Zusammenfassung Spieltagspunkte'!$E$11</f>
        <v>0</v>
      </c>
      <c r="AA10" s="65">
        <f>'[26]Zusammenfassung Spieltagspunkte'!$E$11</f>
        <v>0</v>
      </c>
      <c r="AB10" s="65">
        <f>'[27]Zusammenfassung Spieltagspunkte'!$E$11</f>
        <v>0</v>
      </c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>
        <f>'[25]Zusammenfassung Spieltagspunkte'!$E$12</f>
        <v>0</v>
      </c>
      <c r="AA11" s="65">
        <f>'[26]Zusammenfassung Spieltagspunkte'!$E$12</f>
        <v>50</v>
      </c>
      <c r="AB11" s="65">
        <f>'[27]Zusammenfassung Spieltagspunkte'!$E$12</f>
        <v>0</v>
      </c>
      <c r="AC11" s="65"/>
      <c r="AD11" s="65"/>
      <c r="AE11" s="65"/>
      <c r="AF11" s="65"/>
      <c r="AG11" s="65"/>
      <c r="AH11" s="65"/>
      <c r="AI11" s="65"/>
      <c r="AJ11" s="66">
        <f t="shared" si="0"/>
        <v>200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B29" sqref="B29:D2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>
        <v>100</v>
      </c>
      <c r="J2" s="171">
        <v>200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400</v>
      </c>
      <c r="T2" s="80">
        <f>SUM(B2:S2)</f>
        <v>1300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100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200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100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200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100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100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 t="s">
        <v>124</v>
      </c>
      <c r="C23" s="235"/>
      <c r="D23" s="235"/>
      <c r="E23" s="235" t="s">
        <v>130</v>
      </c>
      <c r="F23" s="235"/>
      <c r="G23" s="235"/>
      <c r="H23" s="235"/>
      <c r="I23" s="235"/>
      <c r="J23" s="235"/>
      <c r="K23" s="5" t="s">
        <v>75</v>
      </c>
      <c r="L23" s="235" t="s">
        <v>127</v>
      </c>
      <c r="M23" s="235"/>
      <c r="N23" s="235"/>
      <c r="O23" s="235"/>
      <c r="P23" s="235"/>
      <c r="Q23" s="235"/>
      <c r="U23" s="235"/>
      <c r="V23" s="235"/>
      <c r="W23" s="235"/>
      <c r="X23" s="235"/>
    </row>
    <row r="24" spans="1:24" x14ac:dyDescent="0.15">
      <c r="A24" s="5" t="s">
        <v>78</v>
      </c>
      <c r="B24" s="235" t="s">
        <v>124</v>
      </c>
      <c r="C24" s="235"/>
      <c r="D24" s="235"/>
      <c r="E24" s="235" t="s">
        <v>127</v>
      </c>
      <c r="F24" s="235"/>
      <c r="G24" s="235"/>
      <c r="H24" s="235"/>
      <c r="I24" s="235"/>
      <c r="J24" s="235"/>
      <c r="K24" s="5" t="s">
        <v>69</v>
      </c>
      <c r="L24" s="235" t="s">
        <v>130</v>
      </c>
      <c r="M24" s="235"/>
      <c r="N24" s="235"/>
      <c r="O24" s="235"/>
      <c r="P24" s="235"/>
      <c r="Q24" s="235"/>
      <c r="U24" s="235"/>
      <c r="V24" s="235"/>
      <c r="W24" s="235"/>
      <c r="X24" s="235"/>
    </row>
    <row r="25" spans="1:24" x14ac:dyDescent="0.15">
      <c r="A25" s="5" t="s">
        <v>91</v>
      </c>
      <c r="B25" s="235" t="s">
        <v>56</v>
      </c>
      <c r="C25" s="235"/>
      <c r="D25" s="235"/>
      <c r="E25" s="235" t="s">
        <v>131</v>
      </c>
      <c r="F25" s="235"/>
      <c r="G25" s="235"/>
      <c r="H25" s="235"/>
      <c r="I25" s="235"/>
      <c r="J25" s="235"/>
      <c r="K25" s="5" t="s">
        <v>75</v>
      </c>
      <c r="L25" s="234" t="s">
        <v>120</v>
      </c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 t="s">
        <v>62</v>
      </c>
      <c r="C26" s="235"/>
      <c r="D26" s="235"/>
      <c r="E26" s="235" t="s">
        <v>122</v>
      </c>
      <c r="F26" s="235"/>
      <c r="G26" s="235"/>
      <c r="H26" s="235"/>
      <c r="I26" s="235"/>
      <c r="J26" s="235"/>
      <c r="K26" s="5" t="s">
        <v>69</v>
      </c>
      <c r="L26" s="234" t="s">
        <v>123</v>
      </c>
      <c r="M26" s="234"/>
      <c r="N26" s="234"/>
      <c r="O26" s="234"/>
      <c r="P26" s="234"/>
      <c r="Q26" s="234"/>
      <c r="U26" s="235"/>
      <c r="V26" s="235"/>
      <c r="W26" s="235"/>
      <c r="X26" s="235"/>
    </row>
    <row r="27" spans="1:24" x14ac:dyDescent="0.15">
      <c r="A27" s="5" t="s">
        <v>93</v>
      </c>
      <c r="B27" s="235" t="s">
        <v>62</v>
      </c>
      <c r="C27" s="235"/>
      <c r="D27" s="235"/>
      <c r="E27" s="234" t="s">
        <v>123</v>
      </c>
      <c r="F27" s="234"/>
      <c r="G27" s="234"/>
      <c r="H27" s="234"/>
      <c r="I27" s="234"/>
      <c r="J27" s="234"/>
      <c r="K27" s="5" t="s">
        <v>69</v>
      </c>
      <c r="L27" s="235" t="s">
        <v>122</v>
      </c>
      <c r="M27" s="235"/>
      <c r="N27" s="235"/>
      <c r="O27" s="235"/>
      <c r="P27" s="235"/>
      <c r="Q27" s="235"/>
      <c r="U27" s="235"/>
      <c r="V27" s="235"/>
      <c r="W27" s="235"/>
      <c r="X27" s="235"/>
    </row>
    <row r="28" spans="1:24" x14ac:dyDescent="0.15">
      <c r="A28" s="5" t="s">
        <v>94</v>
      </c>
      <c r="B28" s="235" t="s">
        <v>55</v>
      </c>
      <c r="C28" s="235"/>
      <c r="D28" s="235"/>
      <c r="E28" s="234" t="s">
        <v>132</v>
      </c>
      <c r="F28" s="234"/>
      <c r="G28" s="234"/>
      <c r="H28" s="234"/>
      <c r="I28" s="234"/>
      <c r="J28" s="234"/>
      <c r="K28" s="5" t="s">
        <v>69</v>
      </c>
      <c r="L28" s="234" t="s">
        <v>133</v>
      </c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I21" sqref="I21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[27]Auswertung!$I$10+752</f>
        <v>774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I28" sqref="I2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L22" sqref="L22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J20" sqref="J2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2024-03-18T09:44:37Z</cp:lastPrinted>
  <dcterms:created xsi:type="dcterms:W3CDTF">2001-07-27T22:51:21Z</dcterms:created>
  <dcterms:modified xsi:type="dcterms:W3CDTF">2024-04-01T06:28:49Z</dcterms:modified>
</cp:coreProperties>
</file>